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9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C28" i="1" l="1"/>
  <c r="I4" i="1"/>
  <c r="E17" i="1" l="1"/>
  <c r="F17" i="1" s="1"/>
  <c r="I17" i="1" s="1"/>
  <c r="E14" i="1"/>
  <c r="F14" i="1" s="1"/>
  <c r="I14" i="1" s="1"/>
  <c r="E26" i="1"/>
  <c r="F26" i="1" s="1"/>
  <c r="I26" i="1" s="1"/>
  <c r="E15" i="1"/>
  <c r="F15" i="1" s="1"/>
  <c r="I15" i="1" s="1"/>
  <c r="E19" i="1"/>
  <c r="F19" i="1" s="1"/>
  <c r="I19" i="1" s="1"/>
  <c r="E18" i="1"/>
  <c r="F18" i="1" s="1"/>
  <c r="I18" i="1" s="1"/>
  <c r="E11" i="1"/>
  <c r="F11" i="1" s="1"/>
  <c r="E23" i="1"/>
  <c r="F23" i="1" s="1"/>
  <c r="I23" i="1" s="1"/>
  <c r="E8" i="1"/>
  <c r="F8" i="1" s="1"/>
  <c r="E12" i="1"/>
  <c r="F12" i="1" s="1"/>
  <c r="I12" i="1" s="1"/>
  <c r="E16" i="1"/>
  <c r="F16" i="1" s="1"/>
  <c r="I16" i="1" s="1"/>
  <c r="E20" i="1"/>
  <c r="F20" i="1" s="1"/>
  <c r="I20" i="1" s="1"/>
  <c r="E24" i="1"/>
  <c r="F24" i="1" s="1"/>
  <c r="I24" i="1" s="1"/>
  <c r="E9" i="1"/>
  <c r="F9" i="1" s="1"/>
  <c r="I9" i="1" s="1"/>
  <c r="E13" i="1"/>
  <c r="F13" i="1" s="1"/>
  <c r="I13" i="1" s="1"/>
  <c r="E21" i="1"/>
  <c r="F21" i="1" s="1"/>
  <c r="I21" i="1" s="1"/>
  <c r="E25" i="1"/>
  <c r="F25" i="1" s="1"/>
  <c r="I25" i="1" s="1"/>
  <c r="E10" i="1"/>
  <c r="F10" i="1" s="1"/>
  <c r="E22" i="1"/>
  <c r="F22" i="1" s="1"/>
  <c r="I22" i="1" s="1"/>
  <c r="E7" i="1"/>
  <c r="F7" i="1" s="1"/>
  <c r="I5" i="1"/>
  <c r="M5" i="1" s="1"/>
  <c r="H11" i="1" l="1"/>
  <c r="I11" i="1"/>
  <c r="H10" i="1"/>
  <c r="I10" i="1"/>
  <c r="I8" i="1"/>
  <c r="H8" i="1"/>
  <c r="H7" i="1"/>
  <c r="I7" i="1"/>
  <c r="G8" i="1"/>
  <c r="G10" i="1"/>
  <c r="G21" i="1"/>
  <c r="G26" i="1"/>
  <c r="G12" i="1"/>
  <c r="G14" i="1"/>
  <c r="G16" i="1"/>
  <c r="G18" i="1"/>
  <c r="G23" i="1"/>
  <c r="G25" i="1"/>
  <c r="G9" i="1"/>
  <c r="G11" i="1"/>
  <c r="G20" i="1"/>
  <c r="G13" i="1"/>
  <c r="G15" i="1"/>
  <c r="G17" i="1"/>
  <c r="G19" i="1"/>
  <c r="G22" i="1"/>
  <c r="G24" i="1"/>
  <c r="G7" i="1"/>
  <c r="J8" i="1" l="1"/>
  <c r="J23" i="1"/>
  <c r="K23" i="1"/>
  <c r="J18" i="1"/>
  <c r="K18" i="1"/>
  <c r="J26" i="1"/>
  <c r="K26" i="1"/>
  <c r="K20" i="1"/>
  <c r="J20" i="1"/>
  <c r="J17" i="1"/>
  <c r="K17" i="1"/>
  <c r="K24" i="1"/>
  <c r="J24" i="1"/>
  <c r="J15" i="1"/>
  <c r="K15" i="1"/>
  <c r="J9" i="1"/>
  <c r="K9" i="1"/>
  <c r="K16" i="1"/>
  <c r="J16" i="1"/>
  <c r="J21" i="1"/>
  <c r="K21" i="1"/>
  <c r="J19" i="1"/>
  <c r="K19" i="1"/>
  <c r="K12" i="1"/>
  <c r="J12" i="1"/>
  <c r="J11" i="1"/>
  <c r="K11" i="1"/>
  <c r="J22" i="1"/>
  <c r="K22" i="1"/>
  <c r="J13" i="1"/>
  <c r="K13" i="1"/>
  <c r="K25" i="1"/>
  <c r="J25" i="1"/>
  <c r="J14" i="1"/>
  <c r="K14" i="1"/>
  <c r="J10" i="1"/>
  <c r="K10" i="1"/>
  <c r="K8" i="1"/>
  <c r="K7" i="1"/>
  <c r="J7" i="1"/>
  <c r="G28" i="1"/>
  <c r="K28" i="1" l="1"/>
  <c r="J28" i="1"/>
  <c r="C30" i="1" l="1"/>
  <c r="E31" i="1" s="1"/>
</calcChain>
</file>

<file path=xl/sharedStrings.xml><?xml version="1.0" encoding="utf-8"?>
<sst xmlns="http://schemas.openxmlformats.org/spreadsheetml/2006/main" count="26" uniqueCount="26">
  <si>
    <t>Per share information</t>
  </si>
  <si>
    <t>New shares received per old shares</t>
  </si>
  <si>
    <t>Price per share of new stock</t>
  </si>
  <si>
    <t>Cash received per old share</t>
  </si>
  <si>
    <t>Total Value received /old share</t>
  </si>
  <si>
    <t>Total cash</t>
  </si>
  <si>
    <t>Block</t>
  </si>
  <si>
    <t>Acquired date</t>
  </si>
  <si>
    <t># shares</t>
  </si>
  <si>
    <t>Cost</t>
  </si>
  <si>
    <t>Value Received for block</t>
  </si>
  <si>
    <t>Gain/loss</t>
  </si>
  <si>
    <t>Cash received for block</t>
  </si>
  <si>
    <t>Short term  Gain/loss</t>
  </si>
  <si>
    <t>Long term Gain/loss</t>
  </si>
  <si>
    <t>Realized Short term  Gain/loss</t>
  </si>
  <si>
    <t>Realized Long term Gain/loss</t>
  </si>
  <si>
    <t xml:space="preserve"> </t>
  </si>
  <si>
    <t>TOTALS</t>
  </si>
  <si>
    <t>Return of capital</t>
  </si>
  <si>
    <t>Reorganization fee</t>
  </si>
  <si>
    <t xml:space="preserve">Cash after fee </t>
  </si>
  <si>
    <t xml:space="preserve">   Do gains + return of capital = total cash?</t>
  </si>
  <si>
    <t>Effective date of merger</t>
  </si>
  <si>
    <t xml:space="preserve">Partially Taxable Merger with cash: Accounting Consequences </t>
  </si>
  <si>
    <t>Yellow fields/columns are user entry areas.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</si>
</sst>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2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Fill="1"/>
    <xf numFmtId="0" fontId="6" fillId="0" borderId="0" xfId="0" applyFont="1" applyAlignment="1">
      <alignment horizontal="center"/>
    </xf>
    <xf numFmtId="0" fontId="3" fillId="0" borderId="0" xfId="0" applyFont="1"/>
    <xf numFmtId="0" fontId="0" fillId="2" borderId="0" xfId="0" applyFill="1"/>
    <xf numFmtId="14" fontId="0" fillId="2" borderId="0" xfId="0" applyNumberFormat="1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2" fontId="4" fillId="0" borderId="0" xfId="0" applyNumberFormat="1" applyFont="1"/>
    <xf numFmtId="2" fontId="0" fillId="0" borderId="0" xfId="0" applyNumberFormat="1"/>
    <xf numFmtId="2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M4" sqref="M4"/>
    </sheetView>
  </sheetViews>
  <sheetFormatPr defaultRowHeight="15" x14ac:dyDescent="0.25"/>
  <cols>
    <col min="2" max="2" width="9.7109375" customWidth="1"/>
    <col min="3" max="3" width="11" customWidth="1"/>
    <col min="4" max="5" width="11.42578125" customWidth="1"/>
    <col min="6" max="7" width="11.28515625" customWidth="1"/>
    <col min="8" max="8" width="11.7109375" customWidth="1"/>
    <col min="9" max="9" width="11" customWidth="1"/>
    <col min="10" max="10" width="13.5703125" customWidth="1"/>
    <col min="11" max="11" width="10.42578125" customWidth="1"/>
    <col min="258" max="258" width="9.7109375" customWidth="1"/>
    <col min="259" max="259" width="11" customWidth="1"/>
    <col min="260" max="261" width="11.42578125" customWidth="1"/>
    <col min="262" max="263" width="11.28515625" customWidth="1"/>
    <col min="264" max="264" width="11.7109375" customWidth="1"/>
    <col min="265" max="265" width="11" customWidth="1"/>
    <col min="266" max="266" width="13.5703125" customWidth="1"/>
    <col min="267" max="267" width="10.42578125" customWidth="1"/>
    <col min="514" max="514" width="9.7109375" customWidth="1"/>
    <col min="515" max="515" width="11" customWidth="1"/>
    <col min="516" max="517" width="11.42578125" customWidth="1"/>
    <col min="518" max="519" width="11.28515625" customWidth="1"/>
    <col min="520" max="520" width="11.7109375" customWidth="1"/>
    <col min="521" max="521" width="11" customWidth="1"/>
    <col min="522" max="522" width="13.5703125" customWidth="1"/>
    <col min="523" max="523" width="10.42578125" customWidth="1"/>
    <col min="770" max="770" width="9.7109375" customWidth="1"/>
    <col min="771" max="771" width="11" customWidth="1"/>
    <col min="772" max="773" width="11.42578125" customWidth="1"/>
    <col min="774" max="775" width="11.28515625" customWidth="1"/>
    <col min="776" max="776" width="11.7109375" customWidth="1"/>
    <col min="777" max="777" width="11" customWidth="1"/>
    <col min="778" max="778" width="13.5703125" customWidth="1"/>
    <col min="779" max="779" width="10.42578125" customWidth="1"/>
    <col min="1026" max="1026" width="9.7109375" customWidth="1"/>
    <col min="1027" max="1027" width="11" customWidth="1"/>
    <col min="1028" max="1029" width="11.42578125" customWidth="1"/>
    <col min="1030" max="1031" width="11.28515625" customWidth="1"/>
    <col min="1032" max="1032" width="11.7109375" customWidth="1"/>
    <col min="1033" max="1033" width="11" customWidth="1"/>
    <col min="1034" max="1034" width="13.5703125" customWidth="1"/>
    <col min="1035" max="1035" width="10.42578125" customWidth="1"/>
    <col min="1282" max="1282" width="9.7109375" customWidth="1"/>
    <col min="1283" max="1283" width="11" customWidth="1"/>
    <col min="1284" max="1285" width="11.42578125" customWidth="1"/>
    <col min="1286" max="1287" width="11.28515625" customWidth="1"/>
    <col min="1288" max="1288" width="11.7109375" customWidth="1"/>
    <col min="1289" max="1289" width="11" customWidth="1"/>
    <col min="1290" max="1290" width="13.5703125" customWidth="1"/>
    <col min="1291" max="1291" width="10.42578125" customWidth="1"/>
    <col min="1538" max="1538" width="9.7109375" customWidth="1"/>
    <col min="1539" max="1539" width="11" customWidth="1"/>
    <col min="1540" max="1541" width="11.42578125" customWidth="1"/>
    <col min="1542" max="1543" width="11.28515625" customWidth="1"/>
    <col min="1544" max="1544" width="11.7109375" customWidth="1"/>
    <col min="1545" max="1545" width="11" customWidth="1"/>
    <col min="1546" max="1546" width="13.5703125" customWidth="1"/>
    <col min="1547" max="1547" width="10.42578125" customWidth="1"/>
    <col min="1794" max="1794" width="9.7109375" customWidth="1"/>
    <col min="1795" max="1795" width="11" customWidth="1"/>
    <col min="1796" max="1797" width="11.42578125" customWidth="1"/>
    <col min="1798" max="1799" width="11.28515625" customWidth="1"/>
    <col min="1800" max="1800" width="11.7109375" customWidth="1"/>
    <col min="1801" max="1801" width="11" customWidth="1"/>
    <col min="1802" max="1802" width="13.5703125" customWidth="1"/>
    <col min="1803" max="1803" width="10.42578125" customWidth="1"/>
    <col min="2050" max="2050" width="9.7109375" customWidth="1"/>
    <col min="2051" max="2051" width="11" customWidth="1"/>
    <col min="2052" max="2053" width="11.42578125" customWidth="1"/>
    <col min="2054" max="2055" width="11.28515625" customWidth="1"/>
    <col min="2056" max="2056" width="11.7109375" customWidth="1"/>
    <col min="2057" max="2057" width="11" customWidth="1"/>
    <col min="2058" max="2058" width="13.5703125" customWidth="1"/>
    <col min="2059" max="2059" width="10.42578125" customWidth="1"/>
    <col min="2306" max="2306" width="9.7109375" customWidth="1"/>
    <col min="2307" max="2307" width="11" customWidth="1"/>
    <col min="2308" max="2309" width="11.42578125" customWidth="1"/>
    <col min="2310" max="2311" width="11.28515625" customWidth="1"/>
    <col min="2312" max="2312" width="11.7109375" customWidth="1"/>
    <col min="2313" max="2313" width="11" customWidth="1"/>
    <col min="2314" max="2314" width="13.5703125" customWidth="1"/>
    <col min="2315" max="2315" width="10.42578125" customWidth="1"/>
    <col min="2562" max="2562" width="9.7109375" customWidth="1"/>
    <col min="2563" max="2563" width="11" customWidth="1"/>
    <col min="2564" max="2565" width="11.42578125" customWidth="1"/>
    <col min="2566" max="2567" width="11.28515625" customWidth="1"/>
    <col min="2568" max="2568" width="11.7109375" customWidth="1"/>
    <col min="2569" max="2569" width="11" customWidth="1"/>
    <col min="2570" max="2570" width="13.5703125" customWidth="1"/>
    <col min="2571" max="2571" width="10.42578125" customWidth="1"/>
    <col min="2818" max="2818" width="9.7109375" customWidth="1"/>
    <col min="2819" max="2819" width="11" customWidth="1"/>
    <col min="2820" max="2821" width="11.42578125" customWidth="1"/>
    <col min="2822" max="2823" width="11.28515625" customWidth="1"/>
    <col min="2824" max="2824" width="11.7109375" customWidth="1"/>
    <col min="2825" max="2825" width="11" customWidth="1"/>
    <col min="2826" max="2826" width="13.5703125" customWidth="1"/>
    <col min="2827" max="2827" width="10.42578125" customWidth="1"/>
    <col min="3074" max="3074" width="9.7109375" customWidth="1"/>
    <col min="3075" max="3075" width="11" customWidth="1"/>
    <col min="3076" max="3077" width="11.42578125" customWidth="1"/>
    <col min="3078" max="3079" width="11.28515625" customWidth="1"/>
    <col min="3080" max="3080" width="11.7109375" customWidth="1"/>
    <col min="3081" max="3081" width="11" customWidth="1"/>
    <col min="3082" max="3082" width="13.5703125" customWidth="1"/>
    <col min="3083" max="3083" width="10.42578125" customWidth="1"/>
    <col min="3330" max="3330" width="9.7109375" customWidth="1"/>
    <col min="3331" max="3331" width="11" customWidth="1"/>
    <col min="3332" max="3333" width="11.42578125" customWidth="1"/>
    <col min="3334" max="3335" width="11.28515625" customWidth="1"/>
    <col min="3336" max="3336" width="11.7109375" customWidth="1"/>
    <col min="3337" max="3337" width="11" customWidth="1"/>
    <col min="3338" max="3338" width="13.5703125" customWidth="1"/>
    <col min="3339" max="3339" width="10.42578125" customWidth="1"/>
    <col min="3586" max="3586" width="9.7109375" customWidth="1"/>
    <col min="3587" max="3587" width="11" customWidth="1"/>
    <col min="3588" max="3589" width="11.42578125" customWidth="1"/>
    <col min="3590" max="3591" width="11.28515625" customWidth="1"/>
    <col min="3592" max="3592" width="11.7109375" customWidth="1"/>
    <col min="3593" max="3593" width="11" customWidth="1"/>
    <col min="3594" max="3594" width="13.5703125" customWidth="1"/>
    <col min="3595" max="3595" width="10.42578125" customWidth="1"/>
    <col min="3842" max="3842" width="9.7109375" customWidth="1"/>
    <col min="3843" max="3843" width="11" customWidth="1"/>
    <col min="3844" max="3845" width="11.42578125" customWidth="1"/>
    <col min="3846" max="3847" width="11.28515625" customWidth="1"/>
    <col min="3848" max="3848" width="11.7109375" customWidth="1"/>
    <col min="3849" max="3849" width="11" customWidth="1"/>
    <col min="3850" max="3850" width="13.5703125" customWidth="1"/>
    <col min="3851" max="3851" width="10.42578125" customWidth="1"/>
    <col min="4098" max="4098" width="9.7109375" customWidth="1"/>
    <col min="4099" max="4099" width="11" customWidth="1"/>
    <col min="4100" max="4101" width="11.42578125" customWidth="1"/>
    <col min="4102" max="4103" width="11.28515625" customWidth="1"/>
    <col min="4104" max="4104" width="11.7109375" customWidth="1"/>
    <col min="4105" max="4105" width="11" customWidth="1"/>
    <col min="4106" max="4106" width="13.5703125" customWidth="1"/>
    <col min="4107" max="4107" width="10.42578125" customWidth="1"/>
    <col min="4354" max="4354" width="9.7109375" customWidth="1"/>
    <col min="4355" max="4355" width="11" customWidth="1"/>
    <col min="4356" max="4357" width="11.42578125" customWidth="1"/>
    <col min="4358" max="4359" width="11.28515625" customWidth="1"/>
    <col min="4360" max="4360" width="11.7109375" customWidth="1"/>
    <col min="4361" max="4361" width="11" customWidth="1"/>
    <col min="4362" max="4362" width="13.5703125" customWidth="1"/>
    <col min="4363" max="4363" width="10.42578125" customWidth="1"/>
    <col min="4610" max="4610" width="9.7109375" customWidth="1"/>
    <col min="4611" max="4611" width="11" customWidth="1"/>
    <col min="4612" max="4613" width="11.42578125" customWidth="1"/>
    <col min="4614" max="4615" width="11.28515625" customWidth="1"/>
    <col min="4616" max="4616" width="11.7109375" customWidth="1"/>
    <col min="4617" max="4617" width="11" customWidth="1"/>
    <col min="4618" max="4618" width="13.5703125" customWidth="1"/>
    <col min="4619" max="4619" width="10.42578125" customWidth="1"/>
    <col min="4866" max="4866" width="9.7109375" customWidth="1"/>
    <col min="4867" max="4867" width="11" customWidth="1"/>
    <col min="4868" max="4869" width="11.42578125" customWidth="1"/>
    <col min="4870" max="4871" width="11.28515625" customWidth="1"/>
    <col min="4872" max="4872" width="11.7109375" customWidth="1"/>
    <col min="4873" max="4873" width="11" customWidth="1"/>
    <col min="4874" max="4874" width="13.5703125" customWidth="1"/>
    <col min="4875" max="4875" width="10.42578125" customWidth="1"/>
    <col min="5122" max="5122" width="9.7109375" customWidth="1"/>
    <col min="5123" max="5123" width="11" customWidth="1"/>
    <col min="5124" max="5125" width="11.42578125" customWidth="1"/>
    <col min="5126" max="5127" width="11.28515625" customWidth="1"/>
    <col min="5128" max="5128" width="11.7109375" customWidth="1"/>
    <col min="5129" max="5129" width="11" customWidth="1"/>
    <col min="5130" max="5130" width="13.5703125" customWidth="1"/>
    <col min="5131" max="5131" width="10.42578125" customWidth="1"/>
    <col min="5378" max="5378" width="9.7109375" customWidth="1"/>
    <col min="5379" max="5379" width="11" customWidth="1"/>
    <col min="5380" max="5381" width="11.42578125" customWidth="1"/>
    <col min="5382" max="5383" width="11.28515625" customWidth="1"/>
    <col min="5384" max="5384" width="11.7109375" customWidth="1"/>
    <col min="5385" max="5385" width="11" customWidth="1"/>
    <col min="5386" max="5386" width="13.5703125" customWidth="1"/>
    <col min="5387" max="5387" width="10.42578125" customWidth="1"/>
    <col min="5634" max="5634" width="9.7109375" customWidth="1"/>
    <col min="5635" max="5635" width="11" customWidth="1"/>
    <col min="5636" max="5637" width="11.42578125" customWidth="1"/>
    <col min="5638" max="5639" width="11.28515625" customWidth="1"/>
    <col min="5640" max="5640" width="11.7109375" customWidth="1"/>
    <col min="5641" max="5641" width="11" customWidth="1"/>
    <col min="5642" max="5642" width="13.5703125" customWidth="1"/>
    <col min="5643" max="5643" width="10.42578125" customWidth="1"/>
    <col min="5890" max="5890" width="9.7109375" customWidth="1"/>
    <col min="5891" max="5891" width="11" customWidth="1"/>
    <col min="5892" max="5893" width="11.42578125" customWidth="1"/>
    <col min="5894" max="5895" width="11.28515625" customWidth="1"/>
    <col min="5896" max="5896" width="11.7109375" customWidth="1"/>
    <col min="5897" max="5897" width="11" customWidth="1"/>
    <col min="5898" max="5898" width="13.5703125" customWidth="1"/>
    <col min="5899" max="5899" width="10.42578125" customWidth="1"/>
    <col min="6146" max="6146" width="9.7109375" customWidth="1"/>
    <col min="6147" max="6147" width="11" customWidth="1"/>
    <col min="6148" max="6149" width="11.42578125" customWidth="1"/>
    <col min="6150" max="6151" width="11.28515625" customWidth="1"/>
    <col min="6152" max="6152" width="11.7109375" customWidth="1"/>
    <col min="6153" max="6153" width="11" customWidth="1"/>
    <col min="6154" max="6154" width="13.5703125" customWidth="1"/>
    <col min="6155" max="6155" width="10.42578125" customWidth="1"/>
    <col min="6402" max="6402" width="9.7109375" customWidth="1"/>
    <col min="6403" max="6403" width="11" customWidth="1"/>
    <col min="6404" max="6405" width="11.42578125" customWidth="1"/>
    <col min="6406" max="6407" width="11.28515625" customWidth="1"/>
    <col min="6408" max="6408" width="11.7109375" customWidth="1"/>
    <col min="6409" max="6409" width="11" customWidth="1"/>
    <col min="6410" max="6410" width="13.5703125" customWidth="1"/>
    <col min="6411" max="6411" width="10.42578125" customWidth="1"/>
    <col min="6658" max="6658" width="9.7109375" customWidth="1"/>
    <col min="6659" max="6659" width="11" customWidth="1"/>
    <col min="6660" max="6661" width="11.42578125" customWidth="1"/>
    <col min="6662" max="6663" width="11.28515625" customWidth="1"/>
    <col min="6664" max="6664" width="11.7109375" customWidth="1"/>
    <col min="6665" max="6665" width="11" customWidth="1"/>
    <col min="6666" max="6666" width="13.5703125" customWidth="1"/>
    <col min="6667" max="6667" width="10.42578125" customWidth="1"/>
    <col min="6914" max="6914" width="9.7109375" customWidth="1"/>
    <col min="6915" max="6915" width="11" customWidth="1"/>
    <col min="6916" max="6917" width="11.42578125" customWidth="1"/>
    <col min="6918" max="6919" width="11.28515625" customWidth="1"/>
    <col min="6920" max="6920" width="11.7109375" customWidth="1"/>
    <col min="6921" max="6921" width="11" customWidth="1"/>
    <col min="6922" max="6922" width="13.5703125" customWidth="1"/>
    <col min="6923" max="6923" width="10.42578125" customWidth="1"/>
    <col min="7170" max="7170" width="9.7109375" customWidth="1"/>
    <col min="7171" max="7171" width="11" customWidth="1"/>
    <col min="7172" max="7173" width="11.42578125" customWidth="1"/>
    <col min="7174" max="7175" width="11.28515625" customWidth="1"/>
    <col min="7176" max="7176" width="11.7109375" customWidth="1"/>
    <col min="7177" max="7177" width="11" customWidth="1"/>
    <col min="7178" max="7178" width="13.5703125" customWidth="1"/>
    <col min="7179" max="7179" width="10.42578125" customWidth="1"/>
    <col min="7426" max="7426" width="9.7109375" customWidth="1"/>
    <col min="7427" max="7427" width="11" customWidth="1"/>
    <col min="7428" max="7429" width="11.42578125" customWidth="1"/>
    <col min="7430" max="7431" width="11.28515625" customWidth="1"/>
    <col min="7432" max="7432" width="11.7109375" customWidth="1"/>
    <col min="7433" max="7433" width="11" customWidth="1"/>
    <col min="7434" max="7434" width="13.5703125" customWidth="1"/>
    <col min="7435" max="7435" width="10.42578125" customWidth="1"/>
    <col min="7682" max="7682" width="9.7109375" customWidth="1"/>
    <col min="7683" max="7683" width="11" customWidth="1"/>
    <col min="7684" max="7685" width="11.42578125" customWidth="1"/>
    <col min="7686" max="7687" width="11.28515625" customWidth="1"/>
    <col min="7688" max="7688" width="11.7109375" customWidth="1"/>
    <col min="7689" max="7689" width="11" customWidth="1"/>
    <col min="7690" max="7690" width="13.5703125" customWidth="1"/>
    <col min="7691" max="7691" width="10.42578125" customWidth="1"/>
    <col min="7938" max="7938" width="9.7109375" customWidth="1"/>
    <col min="7939" max="7939" width="11" customWidth="1"/>
    <col min="7940" max="7941" width="11.42578125" customWidth="1"/>
    <col min="7942" max="7943" width="11.28515625" customWidth="1"/>
    <col min="7944" max="7944" width="11.7109375" customWidth="1"/>
    <col min="7945" max="7945" width="11" customWidth="1"/>
    <col min="7946" max="7946" width="13.5703125" customWidth="1"/>
    <col min="7947" max="7947" width="10.42578125" customWidth="1"/>
    <col min="8194" max="8194" width="9.7109375" customWidth="1"/>
    <col min="8195" max="8195" width="11" customWidth="1"/>
    <col min="8196" max="8197" width="11.42578125" customWidth="1"/>
    <col min="8198" max="8199" width="11.28515625" customWidth="1"/>
    <col min="8200" max="8200" width="11.7109375" customWidth="1"/>
    <col min="8201" max="8201" width="11" customWidth="1"/>
    <col min="8202" max="8202" width="13.5703125" customWidth="1"/>
    <col min="8203" max="8203" width="10.42578125" customWidth="1"/>
    <col min="8450" max="8450" width="9.7109375" customWidth="1"/>
    <col min="8451" max="8451" width="11" customWidth="1"/>
    <col min="8452" max="8453" width="11.42578125" customWidth="1"/>
    <col min="8454" max="8455" width="11.28515625" customWidth="1"/>
    <col min="8456" max="8456" width="11.7109375" customWidth="1"/>
    <col min="8457" max="8457" width="11" customWidth="1"/>
    <col min="8458" max="8458" width="13.5703125" customWidth="1"/>
    <col min="8459" max="8459" width="10.42578125" customWidth="1"/>
    <col min="8706" max="8706" width="9.7109375" customWidth="1"/>
    <col min="8707" max="8707" width="11" customWidth="1"/>
    <col min="8708" max="8709" width="11.42578125" customWidth="1"/>
    <col min="8710" max="8711" width="11.28515625" customWidth="1"/>
    <col min="8712" max="8712" width="11.7109375" customWidth="1"/>
    <col min="8713" max="8713" width="11" customWidth="1"/>
    <col min="8714" max="8714" width="13.5703125" customWidth="1"/>
    <col min="8715" max="8715" width="10.42578125" customWidth="1"/>
    <col min="8962" max="8962" width="9.7109375" customWidth="1"/>
    <col min="8963" max="8963" width="11" customWidth="1"/>
    <col min="8964" max="8965" width="11.42578125" customWidth="1"/>
    <col min="8966" max="8967" width="11.28515625" customWidth="1"/>
    <col min="8968" max="8968" width="11.7109375" customWidth="1"/>
    <col min="8969" max="8969" width="11" customWidth="1"/>
    <col min="8970" max="8970" width="13.5703125" customWidth="1"/>
    <col min="8971" max="8971" width="10.42578125" customWidth="1"/>
    <col min="9218" max="9218" width="9.7109375" customWidth="1"/>
    <col min="9219" max="9219" width="11" customWidth="1"/>
    <col min="9220" max="9221" width="11.42578125" customWidth="1"/>
    <col min="9222" max="9223" width="11.28515625" customWidth="1"/>
    <col min="9224" max="9224" width="11.7109375" customWidth="1"/>
    <col min="9225" max="9225" width="11" customWidth="1"/>
    <col min="9226" max="9226" width="13.5703125" customWidth="1"/>
    <col min="9227" max="9227" width="10.42578125" customWidth="1"/>
    <col min="9474" max="9474" width="9.7109375" customWidth="1"/>
    <col min="9475" max="9475" width="11" customWidth="1"/>
    <col min="9476" max="9477" width="11.42578125" customWidth="1"/>
    <col min="9478" max="9479" width="11.28515625" customWidth="1"/>
    <col min="9480" max="9480" width="11.7109375" customWidth="1"/>
    <col min="9481" max="9481" width="11" customWidth="1"/>
    <col min="9482" max="9482" width="13.5703125" customWidth="1"/>
    <col min="9483" max="9483" width="10.42578125" customWidth="1"/>
    <col min="9730" max="9730" width="9.7109375" customWidth="1"/>
    <col min="9731" max="9731" width="11" customWidth="1"/>
    <col min="9732" max="9733" width="11.42578125" customWidth="1"/>
    <col min="9734" max="9735" width="11.28515625" customWidth="1"/>
    <col min="9736" max="9736" width="11.7109375" customWidth="1"/>
    <col min="9737" max="9737" width="11" customWidth="1"/>
    <col min="9738" max="9738" width="13.5703125" customWidth="1"/>
    <col min="9739" max="9739" width="10.42578125" customWidth="1"/>
    <col min="9986" max="9986" width="9.7109375" customWidth="1"/>
    <col min="9987" max="9987" width="11" customWidth="1"/>
    <col min="9988" max="9989" width="11.42578125" customWidth="1"/>
    <col min="9990" max="9991" width="11.28515625" customWidth="1"/>
    <col min="9992" max="9992" width="11.7109375" customWidth="1"/>
    <col min="9993" max="9993" width="11" customWidth="1"/>
    <col min="9994" max="9994" width="13.5703125" customWidth="1"/>
    <col min="9995" max="9995" width="10.42578125" customWidth="1"/>
    <col min="10242" max="10242" width="9.7109375" customWidth="1"/>
    <col min="10243" max="10243" width="11" customWidth="1"/>
    <col min="10244" max="10245" width="11.42578125" customWidth="1"/>
    <col min="10246" max="10247" width="11.28515625" customWidth="1"/>
    <col min="10248" max="10248" width="11.7109375" customWidth="1"/>
    <col min="10249" max="10249" width="11" customWidth="1"/>
    <col min="10250" max="10250" width="13.5703125" customWidth="1"/>
    <col min="10251" max="10251" width="10.42578125" customWidth="1"/>
    <col min="10498" max="10498" width="9.7109375" customWidth="1"/>
    <col min="10499" max="10499" width="11" customWidth="1"/>
    <col min="10500" max="10501" width="11.42578125" customWidth="1"/>
    <col min="10502" max="10503" width="11.28515625" customWidth="1"/>
    <col min="10504" max="10504" width="11.7109375" customWidth="1"/>
    <col min="10505" max="10505" width="11" customWidth="1"/>
    <col min="10506" max="10506" width="13.5703125" customWidth="1"/>
    <col min="10507" max="10507" width="10.42578125" customWidth="1"/>
    <col min="10754" max="10754" width="9.7109375" customWidth="1"/>
    <col min="10755" max="10755" width="11" customWidth="1"/>
    <col min="10756" max="10757" width="11.42578125" customWidth="1"/>
    <col min="10758" max="10759" width="11.28515625" customWidth="1"/>
    <col min="10760" max="10760" width="11.7109375" customWidth="1"/>
    <col min="10761" max="10761" width="11" customWidth="1"/>
    <col min="10762" max="10762" width="13.5703125" customWidth="1"/>
    <col min="10763" max="10763" width="10.42578125" customWidth="1"/>
    <col min="11010" max="11010" width="9.7109375" customWidth="1"/>
    <col min="11011" max="11011" width="11" customWidth="1"/>
    <col min="11012" max="11013" width="11.42578125" customWidth="1"/>
    <col min="11014" max="11015" width="11.28515625" customWidth="1"/>
    <col min="11016" max="11016" width="11.7109375" customWidth="1"/>
    <col min="11017" max="11017" width="11" customWidth="1"/>
    <col min="11018" max="11018" width="13.5703125" customWidth="1"/>
    <col min="11019" max="11019" width="10.42578125" customWidth="1"/>
    <col min="11266" max="11266" width="9.7109375" customWidth="1"/>
    <col min="11267" max="11267" width="11" customWidth="1"/>
    <col min="11268" max="11269" width="11.42578125" customWidth="1"/>
    <col min="11270" max="11271" width="11.28515625" customWidth="1"/>
    <col min="11272" max="11272" width="11.7109375" customWidth="1"/>
    <col min="11273" max="11273" width="11" customWidth="1"/>
    <col min="11274" max="11274" width="13.5703125" customWidth="1"/>
    <col min="11275" max="11275" width="10.42578125" customWidth="1"/>
    <col min="11522" max="11522" width="9.7109375" customWidth="1"/>
    <col min="11523" max="11523" width="11" customWidth="1"/>
    <col min="11524" max="11525" width="11.42578125" customWidth="1"/>
    <col min="11526" max="11527" width="11.28515625" customWidth="1"/>
    <col min="11528" max="11528" width="11.7109375" customWidth="1"/>
    <col min="11529" max="11529" width="11" customWidth="1"/>
    <col min="11530" max="11530" width="13.5703125" customWidth="1"/>
    <col min="11531" max="11531" width="10.42578125" customWidth="1"/>
    <col min="11778" max="11778" width="9.7109375" customWidth="1"/>
    <col min="11779" max="11779" width="11" customWidth="1"/>
    <col min="11780" max="11781" width="11.42578125" customWidth="1"/>
    <col min="11782" max="11783" width="11.28515625" customWidth="1"/>
    <col min="11784" max="11784" width="11.7109375" customWidth="1"/>
    <col min="11785" max="11785" width="11" customWidth="1"/>
    <col min="11786" max="11786" width="13.5703125" customWidth="1"/>
    <col min="11787" max="11787" width="10.42578125" customWidth="1"/>
    <col min="12034" max="12034" width="9.7109375" customWidth="1"/>
    <col min="12035" max="12035" width="11" customWidth="1"/>
    <col min="12036" max="12037" width="11.42578125" customWidth="1"/>
    <col min="12038" max="12039" width="11.28515625" customWidth="1"/>
    <col min="12040" max="12040" width="11.7109375" customWidth="1"/>
    <col min="12041" max="12041" width="11" customWidth="1"/>
    <col min="12042" max="12042" width="13.5703125" customWidth="1"/>
    <col min="12043" max="12043" width="10.42578125" customWidth="1"/>
    <col min="12290" max="12290" width="9.7109375" customWidth="1"/>
    <col min="12291" max="12291" width="11" customWidth="1"/>
    <col min="12292" max="12293" width="11.42578125" customWidth="1"/>
    <col min="12294" max="12295" width="11.28515625" customWidth="1"/>
    <col min="12296" max="12296" width="11.7109375" customWidth="1"/>
    <col min="12297" max="12297" width="11" customWidth="1"/>
    <col min="12298" max="12298" width="13.5703125" customWidth="1"/>
    <col min="12299" max="12299" width="10.42578125" customWidth="1"/>
    <col min="12546" max="12546" width="9.7109375" customWidth="1"/>
    <col min="12547" max="12547" width="11" customWidth="1"/>
    <col min="12548" max="12549" width="11.42578125" customWidth="1"/>
    <col min="12550" max="12551" width="11.28515625" customWidth="1"/>
    <col min="12552" max="12552" width="11.7109375" customWidth="1"/>
    <col min="12553" max="12553" width="11" customWidth="1"/>
    <col min="12554" max="12554" width="13.5703125" customWidth="1"/>
    <col min="12555" max="12555" width="10.42578125" customWidth="1"/>
    <col min="12802" max="12802" width="9.7109375" customWidth="1"/>
    <col min="12803" max="12803" width="11" customWidth="1"/>
    <col min="12804" max="12805" width="11.42578125" customWidth="1"/>
    <col min="12806" max="12807" width="11.28515625" customWidth="1"/>
    <col min="12808" max="12808" width="11.7109375" customWidth="1"/>
    <col min="12809" max="12809" width="11" customWidth="1"/>
    <col min="12810" max="12810" width="13.5703125" customWidth="1"/>
    <col min="12811" max="12811" width="10.42578125" customWidth="1"/>
    <col min="13058" max="13058" width="9.7109375" customWidth="1"/>
    <col min="13059" max="13059" width="11" customWidth="1"/>
    <col min="13060" max="13061" width="11.42578125" customWidth="1"/>
    <col min="13062" max="13063" width="11.28515625" customWidth="1"/>
    <col min="13064" max="13064" width="11.7109375" customWidth="1"/>
    <col min="13065" max="13065" width="11" customWidth="1"/>
    <col min="13066" max="13066" width="13.5703125" customWidth="1"/>
    <col min="13067" max="13067" width="10.42578125" customWidth="1"/>
    <col min="13314" max="13314" width="9.7109375" customWidth="1"/>
    <col min="13315" max="13315" width="11" customWidth="1"/>
    <col min="13316" max="13317" width="11.42578125" customWidth="1"/>
    <col min="13318" max="13319" width="11.28515625" customWidth="1"/>
    <col min="13320" max="13320" width="11.7109375" customWidth="1"/>
    <col min="13321" max="13321" width="11" customWidth="1"/>
    <col min="13322" max="13322" width="13.5703125" customWidth="1"/>
    <col min="13323" max="13323" width="10.42578125" customWidth="1"/>
    <col min="13570" max="13570" width="9.7109375" customWidth="1"/>
    <col min="13571" max="13571" width="11" customWidth="1"/>
    <col min="13572" max="13573" width="11.42578125" customWidth="1"/>
    <col min="13574" max="13575" width="11.28515625" customWidth="1"/>
    <col min="13576" max="13576" width="11.7109375" customWidth="1"/>
    <col min="13577" max="13577" width="11" customWidth="1"/>
    <col min="13578" max="13578" width="13.5703125" customWidth="1"/>
    <col min="13579" max="13579" width="10.42578125" customWidth="1"/>
    <col min="13826" max="13826" width="9.7109375" customWidth="1"/>
    <col min="13827" max="13827" width="11" customWidth="1"/>
    <col min="13828" max="13829" width="11.42578125" customWidth="1"/>
    <col min="13830" max="13831" width="11.28515625" customWidth="1"/>
    <col min="13832" max="13832" width="11.7109375" customWidth="1"/>
    <col min="13833" max="13833" width="11" customWidth="1"/>
    <col min="13834" max="13834" width="13.5703125" customWidth="1"/>
    <col min="13835" max="13835" width="10.42578125" customWidth="1"/>
    <col min="14082" max="14082" width="9.7109375" customWidth="1"/>
    <col min="14083" max="14083" width="11" customWidth="1"/>
    <col min="14084" max="14085" width="11.42578125" customWidth="1"/>
    <col min="14086" max="14087" width="11.28515625" customWidth="1"/>
    <col min="14088" max="14088" width="11.7109375" customWidth="1"/>
    <col min="14089" max="14089" width="11" customWidth="1"/>
    <col min="14090" max="14090" width="13.5703125" customWidth="1"/>
    <col min="14091" max="14091" width="10.42578125" customWidth="1"/>
    <col min="14338" max="14338" width="9.7109375" customWidth="1"/>
    <col min="14339" max="14339" width="11" customWidth="1"/>
    <col min="14340" max="14341" width="11.42578125" customWidth="1"/>
    <col min="14342" max="14343" width="11.28515625" customWidth="1"/>
    <col min="14344" max="14344" width="11.7109375" customWidth="1"/>
    <col min="14345" max="14345" width="11" customWidth="1"/>
    <col min="14346" max="14346" width="13.5703125" customWidth="1"/>
    <col min="14347" max="14347" width="10.42578125" customWidth="1"/>
    <col min="14594" max="14594" width="9.7109375" customWidth="1"/>
    <col min="14595" max="14595" width="11" customWidth="1"/>
    <col min="14596" max="14597" width="11.42578125" customWidth="1"/>
    <col min="14598" max="14599" width="11.28515625" customWidth="1"/>
    <col min="14600" max="14600" width="11.7109375" customWidth="1"/>
    <col min="14601" max="14601" width="11" customWidth="1"/>
    <col min="14602" max="14602" width="13.5703125" customWidth="1"/>
    <col min="14603" max="14603" width="10.42578125" customWidth="1"/>
    <col min="14850" max="14850" width="9.7109375" customWidth="1"/>
    <col min="14851" max="14851" width="11" customWidth="1"/>
    <col min="14852" max="14853" width="11.42578125" customWidth="1"/>
    <col min="14854" max="14855" width="11.28515625" customWidth="1"/>
    <col min="14856" max="14856" width="11.7109375" customWidth="1"/>
    <col min="14857" max="14857" width="11" customWidth="1"/>
    <col min="14858" max="14858" width="13.5703125" customWidth="1"/>
    <col min="14859" max="14859" width="10.42578125" customWidth="1"/>
    <col min="15106" max="15106" width="9.7109375" customWidth="1"/>
    <col min="15107" max="15107" width="11" customWidth="1"/>
    <col min="15108" max="15109" width="11.42578125" customWidth="1"/>
    <col min="15110" max="15111" width="11.28515625" customWidth="1"/>
    <col min="15112" max="15112" width="11.7109375" customWidth="1"/>
    <col min="15113" max="15113" width="11" customWidth="1"/>
    <col min="15114" max="15114" width="13.5703125" customWidth="1"/>
    <col min="15115" max="15115" width="10.42578125" customWidth="1"/>
    <col min="15362" max="15362" width="9.7109375" customWidth="1"/>
    <col min="15363" max="15363" width="11" customWidth="1"/>
    <col min="15364" max="15365" width="11.42578125" customWidth="1"/>
    <col min="15366" max="15367" width="11.28515625" customWidth="1"/>
    <col min="15368" max="15368" width="11.7109375" customWidth="1"/>
    <col min="15369" max="15369" width="11" customWidth="1"/>
    <col min="15370" max="15370" width="13.5703125" customWidth="1"/>
    <col min="15371" max="15371" width="10.42578125" customWidth="1"/>
    <col min="15618" max="15618" width="9.7109375" customWidth="1"/>
    <col min="15619" max="15619" width="11" customWidth="1"/>
    <col min="15620" max="15621" width="11.42578125" customWidth="1"/>
    <col min="15622" max="15623" width="11.28515625" customWidth="1"/>
    <col min="15624" max="15624" width="11.7109375" customWidth="1"/>
    <col min="15625" max="15625" width="11" customWidth="1"/>
    <col min="15626" max="15626" width="13.5703125" customWidth="1"/>
    <col min="15627" max="15627" width="10.42578125" customWidth="1"/>
    <col min="15874" max="15874" width="9.7109375" customWidth="1"/>
    <col min="15875" max="15875" width="11" customWidth="1"/>
    <col min="15876" max="15877" width="11.42578125" customWidth="1"/>
    <col min="15878" max="15879" width="11.28515625" customWidth="1"/>
    <col min="15880" max="15880" width="11.7109375" customWidth="1"/>
    <col min="15881" max="15881" width="11" customWidth="1"/>
    <col min="15882" max="15882" width="13.5703125" customWidth="1"/>
    <col min="15883" max="15883" width="10.42578125" customWidth="1"/>
    <col min="16130" max="16130" width="9.7109375" customWidth="1"/>
    <col min="16131" max="16131" width="11" customWidth="1"/>
    <col min="16132" max="16133" width="11.42578125" customWidth="1"/>
    <col min="16134" max="16135" width="11.28515625" customWidth="1"/>
    <col min="16136" max="16136" width="11.7109375" customWidth="1"/>
    <col min="16137" max="16137" width="11" customWidth="1"/>
    <col min="16138" max="16138" width="13.5703125" customWidth="1"/>
    <col min="16139" max="16139" width="10.42578125" customWidth="1"/>
  </cols>
  <sheetData>
    <row r="1" spans="1:13" s="1" customFormat="1" ht="18" x14ac:dyDescent="0.25">
      <c r="A1" s="1" t="s">
        <v>24</v>
      </c>
      <c r="I1" s="24" t="s">
        <v>25</v>
      </c>
      <c r="J1" s="18"/>
    </row>
    <row r="2" spans="1:13" x14ac:dyDescent="0.25">
      <c r="A2" s="19"/>
      <c r="B2" s="2" t="s">
        <v>0</v>
      </c>
      <c r="J2" s="3"/>
    </row>
    <row r="3" spans="1:13" x14ac:dyDescent="0.25">
      <c r="A3" s="4" t="s">
        <v>1</v>
      </c>
      <c r="B3" s="5"/>
      <c r="D3" s="21">
        <v>0.26173999999999997</v>
      </c>
      <c r="F3" s="6" t="s">
        <v>2</v>
      </c>
      <c r="G3" s="6"/>
      <c r="I3" s="21">
        <v>7.3</v>
      </c>
      <c r="J3" s="7"/>
      <c r="K3" s="6" t="s">
        <v>20</v>
      </c>
      <c r="M3" s="21">
        <v>20</v>
      </c>
    </row>
    <row r="4" spans="1:13" x14ac:dyDescent="0.25">
      <c r="A4" s="4" t="s">
        <v>3</v>
      </c>
      <c r="B4" s="5"/>
      <c r="D4" s="21">
        <v>5.6475799999999996</v>
      </c>
      <c r="F4" s="6" t="s">
        <v>4</v>
      </c>
      <c r="G4" s="6"/>
      <c r="I4" s="3">
        <f>D4+(D3*I3)</f>
        <v>7.5582819999999993</v>
      </c>
      <c r="J4" s="7"/>
    </row>
    <row r="5" spans="1:13" x14ac:dyDescent="0.25">
      <c r="A5" s="4" t="s">
        <v>23</v>
      </c>
      <c r="B5" s="5"/>
      <c r="D5" s="22">
        <v>41591</v>
      </c>
      <c r="F5" s="6" t="s">
        <v>5</v>
      </c>
      <c r="I5">
        <f>C28*D4</f>
        <v>1694.2739999999999</v>
      </c>
      <c r="J5" s="7"/>
      <c r="K5" s="6" t="s">
        <v>21</v>
      </c>
      <c r="M5" s="28">
        <f>I5-M3</f>
        <v>1674.2739999999999</v>
      </c>
    </row>
    <row r="6" spans="1:13" ht="38.25" x14ac:dyDescent="0.25">
      <c r="A6" s="8" t="s">
        <v>6</v>
      </c>
      <c r="B6" s="23" t="s">
        <v>7</v>
      </c>
      <c r="C6" s="23" t="s">
        <v>8</v>
      </c>
      <c r="D6" s="23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</row>
    <row r="7" spans="1:13" x14ac:dyDescent="0.25">
      <c r="A7" s="2">
        <v>1</v>
      </c>
      <c r="B7" s="9">
        <v>40668</v>
      </c>
      <c r="C7" s="2">
        <v>200</v>
      </c>
      <c r="D7" s="2">
        <v>1061</v>
      </c>
      <c r="E7" s="25">
        <f>C7*I$4</f>
        <v>1511.6563999999998</v>
      </c>
      <c r="F7" s="25">
        <f>E7-D7</f>
        <v>450.65639999999985</v>
      </c>
      <c r="G7" s="25">
        <f>M$5*(C7/C$28)</f>
        <v>1116.1826666666666</v>
      </c>
      <c r="H7" s="25">
        <f>IF((D$5-B7)&gt;365,0,F7)</f>
        <v>0</v>
      </c>
      <c r="I7" s="25">
        <f>IF((D$5-B7)&gt;365,F7,0)</f>
        <v>450.65639999999985</v>
      </c>
      <c r="J7" s="25">
        <f>IF(H7&gt;G7,G7,H7)</f>
        <v>0</v>
      </c>
      <c r="K7" s="25">
        <f>IF(I7&gt;G7,G7,I7)</f>
        <v>450.65639999999985</v>
      </c>
    </row>
    <row r="8" spans="1:13" x14ac:dyDescent="0.25">
      <c r="A8" s="2">
        <v>2</v>
      </c>
      <c r="B8" s="9">
        <v>41369</v>
      </c>
      <c r="C8" s="2">
        <v>100</v>
      </c>
      <c r="D8" s="2">
        <v>627.99</v>
      </c>
      <c r="E8" s="25">
        <f t="shared" ref="E8:E26" si="0">C8*I$4</f>
        <v>755.82819999999992</v>
      </c>
      <c r="F8" s="25">
        <f t="shared" ref="F8:F26" si="1">E8-D8</f>
        <v>127.83819999999992</v>
      </c>
      <c r="G8" s="25">
        <f t="shared" ref="G8:G26" si="2">M$5*(C8/C$28)</f>
        <v>558.0913333333333</v>
      </c>
      <c r="H8" s="25">
        <f t="shared" ref="H8:H26" si="3">IF((D$5-B8)&gt;365,0,F8)</f>
        <v>127.83819999999992</v>
      </c>
      <c r="I8" s="25">
        <f t="shared" ref="I8:I26" si="4">IF((D$5-B8)&gt;365,F8,0)</f>
        <v>0</v>
      </c>
      <c r="J8" s="25">
        <f t="shared" ref="J8:J26" si="5">IF(H8&gt;G8,G8,H8)</f>
        <v>127.83819999999992</v>
      </c>
      <c r="K8" s="25">
        <f t="shared" ref="K8:K26" si="6">IF(I8&gt;G8,G8,I8)</f>
        <v>0</v>
      </c>
    </row>
    <row r="9" spans="1:13" x14ac:dyDescent="0.25">
      <c r="A9" s="2">
        <v>3</v>
      </c>
      <c r="B9" s="9"/>
      <c r="C9" s="2"/>
      <c r="D9" s="2"/>
      <c r="E9" s="25">
        <f t="shared" si="0"/>
        <v>0</v>
      </c>
      <c r="F9" s="25">
        <f t="shared" si="1"/>
        <v>0</v>
      </c>
      <c r="G9" s="25">
        <f t="shared" si="2"/>
        <v>0</v>
      </c>
      <c r="H9" s="25">
        <f t="shared" si="3"/>
        <v>0</v>
      </c>
      <c r="I9" s="25">
        <f t="shared" si="4"/>
        <v>0</v>
      </c>
      <c r="J9" s="25">
        <f t="shared" si="5"/>
        <v>0</v>
      </c>
      <c r="K9" s="25">
        <f t="shared" si="6"/>
        <v>0</v>
      </c>
    </row>
    <row r="10" spans="1:13" x14ac:dyDescent="0.25">
      <c r="A10" s="2">
        <v>4</v>
      </c>
      <c r="B10" s="9"/>
      <c r="C10" s="2"/>
      <c r="D10" s="2"/>
      <c r="E10" s="25">
        <f t="shared" si="0"/>
        <v>0</v>
      </c>
      <c r="F10" s="25">
        <f t="shared" si="1"/>
        <v>0</v>
      </c>
      <c r="G10" s="25">
        <f t="shared" si="2"/>
        <v>0</v>
      </c>
      <c r="H10" s="25">
        <f t="shared" si="3"/>
        <v>0</v>
      </c>
      <c r="I10" s="25">
        <f t="shared" si="4"/>
        <v>0</v>
      </c>
      <c r="J10" s="25">
        <f t="shared" si="5"/>
        <v>0</v>
      </c>
      <c r="K10" s="25">
        <f t="shared" si="6"/>
        <v>0</v>
      </c>
    </row>
    <row r="11" spans="1:13" x14ac:dyDescent="0.25">
      <c r="A11" s="2">
        <v>5</v>
      </c>
      <c r="B11" s="9"/>
      <c r="C11" s="2"/>
      <c r="D11" s="2"/>
      <c r="E11" s="25">
        <f t="shared" si="0"/>
        <v>0</v>
      </c>
      <c r="F11" s="25">
        <f t="shared" si="1"/>
        <v>0</v>
      </c>
      <c r="G11" s="25">
        <f t="shared" si="2"/>
        <v>0</v>
      </c>
      <c r="H11" s="25">
        <f t="shared" si="3"/>
        <v>0</v>
      </c>
      <c r="I11" s="25">
        <f t="shared" si="4"/>
        <v>0</v>
      </c>
      <c r="J11" s="25">
        <f t="shared" si="5"/>
        <v>0</v>
      </c>
      <c r="K11" s="25">
        <f t="shared" si="6"/>
        <v>0</v>
      </c>
    </row>
    <row r="12" spans="1:13" x14ac:dyDescent="0.25">
      <c r="A12" s="2">
        <v>6</v>
      </c>
      <c r="B12" s="2"/>
      <c r="C12" s="2"/>
      <c r="D12" s="2"/>
      <c r="E12" s="25">
        <f t="shared" si="0"/>
        <v>0</v>
      </c>
      <c r="F12" s="25">
        <f t="shared" si="1"/>
        <v>0</v>
      </c>
      <c r="G12" s="25">
        <f t="shared" si="2"/>
        <v>0</v>
      </c>
      <c r="H12" s="25">
        <f t="shared" si="3"/>
        <v>0</v>
      </c>
      <c r="I12" s="25">
        <f t="shared" si="4"/>
        <v>0</v>
      </c>
      <c r="J12" s="25">
        <f t="shared" si="5"/>
        <v>0</v>
      </c>
      <c r="K12" s="25">
        <f t="shared" si="6"/>
        <v>0</v>
      </c>
    </row>
    <row r="13" spans="1:13" x14ac:dyDescent="0.25">
      <c r="A13" s="2">
        <v>7</v>
      </c>
      <c r="B13" s="2"/>
      <c r="C13" s="6"/>
      <c r="D13" s="6"/>
      <c r="E13" s="25">
        <f t="shared" si="0"/>
        <v>0</v>
      </c>
      <c r="F13" s="25">
        <f t="shared" si="1"/>
        <v>0</v>
      </c>
      <c r="G13" s="25">
        <f t="shared" si="2"/>
        <v>0</v>
      </c>
      <c r="H13" s="25">
        <f t="shared" si="3"/>
        <v>0</v>
      </c>
      <c r="I13" s="25">
        <f t="shared" si="4"/>
        <v>0</v>
      </c>
      <c r="J13" s="25">
        <f t="shared" si="5"/>
        <v>0</v>
      </c>
      <c r="K13" s="25">
        <f t="shared" si="6"/>
        <v>0</v>
      </c>
    </row>
    <row r="14" spans="1:13" x14ac:dyDescent="0.25">
      <c r="A14" s="2">
        <v>8</v>
      </c>
      <c r="B14" s="2"/>
      <c r="C14" s="6"/>
      <c r="D14" s="6"/>
      <c r="E14" s="25">
        <f t="shared" si="0"/>
        <v>0</v>
      </c>
      <c r="F14" s="25">
        <f t="shared" si="1"/>
        <v>0</v>
      </c>
      <c r="G14" s="25">
        <f t="shared" si="2"/>
        <v>0</v>
      </c>
      <c r="H14" s="25">
        <f t="shared" si="3"/>
        <v>0</v>
      </c>
      <c r="I14" s="25">
        <f t="shared" si="4"/>
        <v>0</v>
      </c>
      <c r="J14" s="25">
        <f t="shared" si="5"/>
        <v>0</v>
      </c>
      <c r="K14" s="25">
        <f t="shared" si="6"/>
        <v>0</v>
      </c>
    </row>
    <row r="15" spans="1:13" x14ac:dyDescent="0.25">
      <c r="A15" s="2">
        <v>9</v>
      </c>
      <c r="B15" s="2"/>
      <c r="C15" s="6"/>
      <c r="D15" s="6"/>
      <c r="E15" s="25">
        <f t="shared" si="0"/>
        <v>0</v>
      </c>
      <c r="F15" s="25">
        <f t="shared" si="1"/>
        <v>0</v>
      </c>
      <c r="G15" s="25">
        <f t="shared" si="2"/>
        <v>0</v>
      </c>
      <c r="H15" s="25">
        <f t="shared" si="3"/>
        <v>0</v>
      </c>
      <c r="I15" s="25">
        <f t="shared" si="4"/>
        <v>0</v>
      </c>
      <c r="J15" s="25">
        <f t="shared" si="5"/>
        <v>0</v>
      </c>
      <c r="K15" s="25">
        <f t="shared" si="6"/>
        <v>0</v>
      </c>
    </row>
    <row r="16" spans="1:13" x14ac:dyDescent="0.25">
      <c r="A16" s="2">
        <v>10</v>
      </c>
      <c r="B16" s="2"/>
      <c r="C16" s="6"/>
      <c r="D16" s="6"/>
      <c r="E16" s="25">
        <f t="shared" si="0"/>
        <v>0</v>
      </c>
      <c r="F16" s="25">
        <f t="shared" si="1"/>
        <v>0</v>
      </c>
      <c r="G16" s="25">
        <f t="shared" si="2"/>
        <v>0</v>
      </c>
      <c r="H16" s="25">
        <f t="shared" si="3"/>
        <v>0</v>
      </c>
      <c r="I16" s="25">
        <f t="shared" si="4"/>
        <v>0</v>
      </c>
      <c r="J16" s="25">
        <f t="shared" si="5"/>
        <v>0</v>
      </c>
      <c r="K16" s="25">
        <f t="shared" si="6"/>
        <v>0</v>
      </c>
    </row>
    <row r="17" spans="1:11" x14ac:dyDescent="0.25">
      <c r="A17" s="2">
        <v>11</v>
      </c>
      <c r="B17" s="2"/>
      <c r="C17" s="6"/>
      <c r="D17" s="6"/>
      <c r="E17" s="25">
        <f t="shared" si="0"/>
        <v>0</v>
      </c>
      <c r="F17" s="25">
        <f t="shared" si="1"/>
        <v>0</v>
      </c>
      <c r="G17" s="25">
        <f t="shared" si="2"/>
        <v>0</v>
      </c>
      <c r="H17" s="25">
        <f t="shared" si="3"/>
        <v>0</v>
      </c>
      <c r="I17" s="25">
        <f t="shared" si="4"/>
        <v>0</v>
      </c>
      <c r="J17" s="25">
        <f t="shared" si="5"/>
        <v>0</v>
      </c>
      <c r="K17" s="25">
        <f t="shared" si="6"/>
        <v>0</v>
      </c>
    </row>
    <row r="18" spans="1:11" x14ac:dyDescent="0.25">
      <c r="A18" s="2">
        <v>12</v>
      </c>
      <c r="B18" s="2"/>
      <c r="C18" s="6"/>
      <c r="D18" s="6"/>
      <c r="E18" s="25">
        <f t="shared" si="0"/>
        <v>0</v>
      </c>
      <c r="F18" s="25">
        <f t="shared" si="1"/>
        <v>0</v>
      </c>
      <c r="G18" s="25">
        <f t="shared" si="2"/>
        <v>0</v>
      </c>
      <c r="H18" s="25">
        <f t="shared" si="3"/>
        <v>0</v>
      </c>
      <c r="I18" s="25">
        <f t="shared" si="4"/>
        <v>0</v>
      </c>
      <c r="J18" s="25">
        <f t="shared" si="5"/>
        <v>0</v>
      </c>
      <c r="K18" s="25">
        <f t="shared" si="6"/>
        <v>0</v>
      </c>
    </row>
    <row r="19" spans="1:11" x14ac:dyDescent="0.25">
      <c r="A19" s="2">
        <v>13</v>
      </c>
      <c r="B19" s="2"/>
      <c r="C19" s="6"/>
      <c r="D19" s="6"/>
      <c r="E19" s="25">
        <f t="shared" si="0"/>
        <v>0</v>
      </c>
      <c r="F19" s="25">
        <f t="shared" si="1"/>
        <v>0</v>
      </c>
      <c r="G19" s="25">
        <f t="shared" si="2"/>
        <v>0</v>
      </c>
      <c r="H19" s="25">
        <f t="shared" si="3"/>
        <v>0</v>
      </c>
      <c r="I19" s="25">
        <f t="shared" si="4"/>
        <v>0</v>
      </c>
      <c r="J19" s="25">
        <f t="shared" si="5"/>
        <v>0</v>
      </c>
      <c r="K19" s="25">
        <f t="shared" si="6"/>
        <v>0</v>
      </c>
    </row>
    <row r="20" spans="1:11" x14ac:dyDescent="0.25">
      <c r="A20" s="2">
        <v>14</v>
      </c>
      <c r="B20" s="2"/>
      <c r="C20" s="6"/>
      <c r="D20" s="6"/>
      <c r="E20" s="25">
        <f t="shared" si="0"/>
        <v>0</v>
      </c>
      <c r="F20" s="25">
        <f t="shared" si="1"/>
        <v>0</v>
      </c>
      <c r="G20" s="25">
        <f t="shared" si="2"/>
        <v>0</v>
      </c>
      <c r="H20" s="25">
        <f t="shared" si="3"/>
        <v>0</v>
      </c>
      <c r="I20" s="25">
        <f t="shared" si="4"/>
        <v>0</v>
      </c>
      <c r="J20" s="25">
        <f t="shared" si="5"/>
        <v>0</v>
      </c>
      <c r="K20" s="25">
        <f t="shared" si="6"/>
        <v>0</v>
      </c>
    </row>
    <row r="21" spans="1:11" x14ac:dyDescent="0.25">
      <c r="A21" s="2">
        <v>15</v>
      </c>
      <c r="B21" s="2"/>
      <c r="C21" s="6"/>
      <c r="D21" s="6"/>
      <c r="E21" s="25">
        <f t="shared" si="0"/>
        <v>0</v>
      </c>
      <c r="F21" s="25">
        <f t="shared" si="1"/>
        <v>0</v>
      </c>
      <c r="G21" s="25">
        <f t="shared" si="2"/>
        <v>0</v>
      </c>
      <c r="H21" s="25">
        <f t="shared" si="3"/>
        <v>0</v>
      </c>
      <c r="I21" s="25">
        <f t="shared" si="4"/>
        <v>0</v>
      </c>
      <c r="J21" s="25">
        <f t="shared" si="5"/>
        <v>0</v>
      </c>
      <c r="K21" s="25">
        <f t="shared" si="6"/>
        <v>0</v>
      </c>
    </row>
    <row r="22" spans="1:11" x14ac:dyDescent="0.25">
      <c r="A22" s="2">
        <v>16</v>
      </c>
      <c r="B22" s="2"/>
      <c r="C22" s="6"/>
      <c r="D22" s="6"/>
      <c r="E22" s="25">
        <f t="shared" si="0"/>
        <v>0</v>
      </c>
      <c r="F22" s="25">
        <f t="shared" si="1"/>
        <v>0</v>
      </c>
      <c r="G22" s="25">
        <f t="shared" si="2"/>
        <v>0</v>
      </c>
      <c r="H22" s="25">
        <f t="shared" si="3"/>
        <v>0</v>
      </c>
      <c r="I22" s="25">
        <f t="shared" si="4"/>
        <v>0</v>
      </c>
      <c r="J22" s="25">
        <f t="shared" si="5"/>
        <v>0</v>
      </c>
      <c r="K22" s="25">
        <f t="shared" si="6"/>
        <v>0</v>
      </c>
    </row>
    <row r="23" spans="1:11" x14ac:dyDescent="0.25">
      <c r="A23" s="2">
        <v>17</v>
      </c>
      <c r="B23" s="2"/>
      <c r="C23" s="6"/>
      <c r="D23" s="6"/>
      <c r="E23" s="25">
        <f t="shared" si="0"/>
        <v>0</v>
      </c>
      <c r="F23" s="25">
        <f t="shared" si="1"/>
        <v>0</v>
      </c>
      <c r="G23" s="25">
        <f t="shared" si="2"/>
        <v>0</v>
      </c>
      <c r="H23" s="25">
        <f t="shared" si="3"/>
        <v>0</v>
      </c>
      <c r="I23" s="25">
        <f t="shared" si="4"/>
        <v>0</v>
      </c>
      <c r="J23" s="25">
        <f t="shared" si="5"/>
        <v>0</v>
      </c>
      <c r="K23" s="25">
        <f t="shared" si="6"/>
        <v>0</v>
      </c>
    </row>
    <row r="24" spans="1:11" x14ac:dyDescent="0.25">
      <c r="A24" s="2">
        <v>18</v>
      </c>
      <c r="B24" s="2"/>
      <c r="C24" s="6"/>
      <c r="D24" s="6"/>
      <c r="E24" s="25">
        <f t="shared" si="0"/>
        <v>0</v>
      </c>
      <c r="F24" s="25">
        <f t="shared" si="1"/>
        <v>0</v>
      </c>
      <c r="G24" s="25">
        <f t="shared" si="2"/>
        <v>0</v>
      </c>
      <c r="H24" s="25">
        <f t="shared" si="3"/>
        <v>0</v>
      </c>
      <c r="I24" s="25">
        <f t="shared" si="4"/>
        <v>0</v>
      </c>
      <c r="J24" s="25">
        <f t="shared" si="5"/>
        <v>0</v>
      </c>
      <c r="K24" s="25">
        <f t="shared" si="6"/>
        <v>0</v>
      </c>
    </row>
    <row r="25" spans="1:11" x14ac:dyDescent="0.25">
      <c r="A25" s="2">
        <v>19</v>
      </c>
      <c r="B25" s="2"/>
      <c r="C25" s="6"/>
      <c r="D25" s="6"/>
      <c r="E25" s="25">
        <f t="shared" si="0"/>
        <v>0</v>
      </c>
      <c r="F25" s="25">
        <f t="shared" si="1"/>
        <v>0</v>
      </c>
      <c r="G25" s="25">
        <f t="shared" si="2"/>
        <v>0</v>
      </c>
      <c r="H25" s="25">
        <f t="shared" si="3"/>
        <v>0</v>
      </c>
      <c r="I25" s="25">
        <f t="shared" si="4"/>
        <v>0</v>
      </c>
      <c r="J25" s="25">
        <f t="shared" si="5"/>
        <v>0</v>
      </c>
      <c r="K25" s="25">
        <f t="shared" si="6"/>
        <v>0</v>
      </c>
    </row>
    <row r="26" spans="1:11" x14ac:dyDescent="0.25">
      <c r="A26" s="2">
        <v>20</v>
      </c>
      <c r="B26" s="2"/>
      <c r="C26" s="6"/>
      <c r="D26" s="6"/>
      <c r="E26" s="25">
        <f t="shared" si="0"/>
        <v>0</v>
      </c>
      <c r="F26" s="25">
        <f t="shared" si="1"/>
        <v>0</v>
      </c>
      <c r="G26" s="25">
        <f t="shared" si="2"/>
        <v>0</v>
      </c>
      <c r="H26" s="25">
        <f t="shared" si="3"/>
        <v>0</v>
      </c>
      <c r="I26" s="25">
        <f t="shared" si="4"/>
        <v>0</v>
      </c>
      <c r="J26" s="25">
        <f t="shared" si="5"/>
        <v>0</v>
      </c>
      <c r="K26" s="25">
        <f t="shared" si="6"/>
        <v>0</v>
      </c>
    </row>
    <row r="27" spans="1:11" x14ac:dyDescent="0.25">
      <c r="A27" s="2"/>
      <c r="B27" s="2"/>
      <c r="C27" s="6"/>
      <c r="D27" s="6"/>
      <c r="E27" s="6"/>
      <c r="F27" s="6"/>
      <c r="G27" s="26"/>
      <c r="H27" s="6"/>
      <c r="I27" s="6"/>
      <c r="J27" s="10" t="s">
        <v>17</v>
      </c>
    </row>
    <row r="28" spans="1:11" ht="15.75" x14ac:dyDescent="0.25">
      <c r="A28" s="11" t="s">
        <v>18</v>
      </c>
      <c r="B28" s="11"/>
      <c r="C28" s="12">
        <f>SUM(C7:C26)</f>
        <v>300</v>
      </c>
      <c r="D28" s="12"/>
      <c r="E28" s="12"/>
      <c r="F28" s="12"/>
      <c r="G28" s="27">
        <f>SUM(G7:G26)</f>
        <v>1674.2739999999999</v>
      </c>
      <c r="H28" s="12"/>
      <c r="I28" s="12"/>
      <c r="J28" s="29">
        <f>SUM(J7:J26)</f>
        <v>127.83819999999992</v>
      </c>
      <c r="K28" s="29">
        <f>SUM(K7:K26)</f>
        <v>450.65639999999985</v>
      </c>
    </row>
    <row r="29" spans="1:11" ht="15.75" x14ac:dyDescent="0.25">
      <c r="A29" s="13"/>
      <c r="B29" s="13"/>
      <c r="C29" s="14"/>
      <c r="D29" s="14"/>
      <c r="E29" s="14"/>
      <c r="F29" s="14"/>
      <c r="G29" s="14"/>
      <c r="H29" s="14"/>
      <c r="I29" s="12"/>
      <c r="J29" s="15"/>
    </row>
    <row r="30" spans="1:11" ht="15.75" x14ac:dyDescent="0.25">
      <c r="A30" s="16" t="s">
        <v>19</v>
      </c>
      <c r="B30" s="13"/>
      <c r="C30" s="27">
        <f>M5-J28-K28</f>
        <v>1095.7794000000001</v>
      </c>
      <c r="D30" s="14"/>
      <c r="E30" s="14"/>
      <c r="F30" s="14"/>
      <c r="G30" s="14"/>
      <c r="H30" s="14"/>
      <c r="I30" s="12"/>
      <c r="J30" s="15"/>
    </row>
    <row r="31" spans="1:11" x14ac:dyDescent="0.25">
      <c r="A31" s="4" t="s">
        <v>22</v>
      </c>
      <c r="B31" s="5"/>
      <c r="E31" s="20" t="str">
        <f>IF(M5=J28+K28+C30,"Yes","No")</f>
        <v>Yes</v>
      </c>
    </row>
    <row r="32" spans="1:11" x14ac:dyDescent="0.25">
      <c r="A32" s="5"/>
      <c r="B32" s="5"/>
      <c r="J32" s="17"/>
    </row>
    <row r="33" spans="1:10" x14ac:dyDescent="0.25">
      <c r="A33" s="5"/>
      <c r="B33" s="5"/>
      <c r="J33" s="17"/>
    </row>
    <row r="34" spans="1:10" x14ac:dyDescent="0.25">
      <c r="A34" s="5"/>
      <c r="B34" s="5"/>
      <c r="J34" s="17"/>
    </row>
    <row r="35" spans="1:10" x14ac:dyDescent="0.25">
      <c r="A35" s="5"/>
      <c r="B35" s="5"/>
    </row>
    <row r="36" spans="1:10" x14ac:dyDescent="0.25">
      <c r="A36" s="5"/>
      <c r="B36" s="5"/>
      <c r="J36" s="17"/>
    </row>
    <row r="37" spans="1:10" ht="15.75" x14ac:dyDescent="0.25">
      <c r="A37" s="13"/>
      <c r="B37" s="13"/>
      <c r="C37" s="14"/>
      <c r="D37" s="14"/>
      <c r="E37" s="14"/>
      <c r="F37" s="14"/>
      <c r="G37" s="14"/>
      <c r="H37" s="14"/>
      <c r="I37" s="14"/>
      <c r="J37" s="13"/>
    </row>
    <row r="38" spans="1:10" x14ac:dyDescent="0.25">
      <c r="A38" s="5"/>
      <c r="B38" s="5"/>
    </row>
    <row r="39" spans="1:10" x14ac:dyDescent="0.25">
      <c r="A39" s="5"/>
      <c r="B39" s="5"/>
    </row>
    <row r="40" spans="1:10" x14ac:dyDescent="0.25">
      <c r="A40" s="5"/>
      <c r="B40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2013-07-26T23:41:51Z</dcterms:created>
  <dcterms:modified xsi:type="dcterms:W3CDTF">2014-01-29T01:58:44Z</dcterms:modified>
</cp:coreProperties>
</file>