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ugg\YandexDisk\Presentations &amp; Events\_Webinars\Toolkit 6\"/>
    </mc:Choice>
  </mc:AlternateContent>
  <bookViews>
    <workbookView xWindow="0" yWindow="0" windowWidth="23040" windowHeight="8760"/>
  </bookViews>
  <sheets>
    <sheet name="Portfolio method" sheetId="3" r:id="rId1"/>
    <sheet name="3-year EPS projection method" sheetId="1" r:id="rId2"/>
    <sheet name="4-year EPS projection method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3" l="1"/>
  <c r="M3" i="3"/>
  <c r="M4" i="3"/>
  <c r="M5" i="3"/>
  <c r="M6" i="3"/>
  <c r="M7" i="3"/>
  <c r="M8" i="3"/>
  <c r="M9" i="3"/>
  <c r="M10" i="3"/>
  <c r="M11" i="3"/>
  <c r="M12" i="3"/>
  <c r="J26" i="3" l="1"/>
  <c r="K26" i="3" s="1"/>
  <c r="L26" i="3" s="1"/>
  <c r="M26" i="3" s="1"/>
  <c r="J27" i="3"/>
  <c r="K27" i="3"/>
  <c r="L27" i="3" s="1"/>
  <c r="M27" i="3" s="1"/>
  <c r="J28" i="3"/>
  <c r="K28" i="3"/>
  <c r="L28" i="3"/>
  <c r="M28" i="3" s="1"/>
  <c r="J29" i="3"/>
  <c r="K29" i="3" s="1"/>
  <c r="L29" i="3" s="1"/>
  <c r="M29" i="3" s="1"/>
  <c r="J30" i="3"/>
  <c r="K30" i="3"/>
  <c r="L30" i="3" s="1"/>
  <c r="M30" i="3" s="1"/>
  <c r="J31" i="3"/>
  <c r="K31" i="3"/>
  <c r="L31" i="3" s="1"/>
  <c r="M31" i="3" s="1"/>
  <c r="J32" i="3"/>
  <c r="K32" i="3" s="1"/>
  <c r="L32" i="3" s="1"/>
  <c r="M32" i="3" s="1"/>
  <c r="J33" i="3"/>
  <c r="K33" i="3" s="1"/>
  <c r="L33" i="3" s="1"/>
  <c r="M33" i="3" s="1"/>
  <c r="J3" i="3"/>
  <c r="K3" i="3" s="1"/>
  <c r="L3" i="3" s="1"/>
  <c r="J4" i="3"/>
  <c r="K4" i="3" s="1"/>
  <c r="L4" i="3" s="1"/>
  <c r="J5" i="3"/>
  <c r="K5" i="3" s="1"/>
  <c r="L5" i="3" s="1"/>
  <c r="J6" i="3"/>
  <c r="K6" i="3" s="1"/>
  <c r="L6" i="3" s="1"/>
  <c r="J7" i="3"/>
  <c r="K7" i="3" s="1"/>
  <c r="L7" i="3" s="1"/>
  <c r="J8" i="3"/>
  <c r="K8" i="3" s="1"/>
  <c r="L8" i="3" s="1"/>
  <c r="J9" i="3"/>
  <c r="K9" i="3" s="1"/>
  <c r="L9" i="3" s="1"/>
  <c r="J10" i="3"/>
  <c r="K10" i="3" s="1"/>
  <c r="L10" i="3" s="1"/>
  <c r="J11" i="3"/>
  <c r="K11" i="3" s="1"/>
  <c r="L11" i="3" s="1"/>
  <c r="J12" i="3"/>
  <c r="K12" i="3" s="1"/>
  <c r="L12" i="3" s="1"/>
  <c r="J13" i="3"/>
  <c r="K13" i="3" s="1"/>
  <c r="L13" i="3" s="1"/>
  <c r="M13" i="3" s="1"/>
  <c r="J14" i="3"/>
  <c r="K14" i="3" s="1"/>
  <c r="L14" i="3" s="1"/>
  <c r="M14" i="3" s="1"/>
  <c r="J15" i="3"/>
  <c r="K15" i="3" s="1"/>
  <c r="L15" i="3" s="1"/>
  <c r="M15" i="3" s="1"/>
  <c r="J16" i="3"/>
  <c r="K16" i="3" s="1"/>
  <c r="L16" i="3" s="1"/>
  <c r="M16" i="3" s="1"/>
  <c r="J17" i="3"/>
  <c r="K17" i="3" s="1"/>
  <c r="L17" i="3" s="1"/>
  <c r="M17" i="3" s="1"/>
  <c r="J18" i="3"/>
  <c r="K18" i="3" s="1"/>
  <c r="L18" i="3" s="1"/>
  <c r="M18" i="3" s="1"/>
  <c r="J19" i="3"/>
  <c r="K19" i="3" s="1"/>
  <c r="L19" i="3" s="1"/>
  <c r="M19" i="3" s="1"/>
  <c r="J20" i="3"/>
  <c r="K20" i="3" s="1"/>
  <c r="L20" i="3" s="1"/>
  <c r="M20" i="3" s="1"/>
  <c r="J21" i="3"/>
  <c r="K21" i="3" s="1"/>
  <c r="L21" i="3" s="1"/>
  <c r="M21" i="3" s="1"/>
  <c r="J22" i="3"/>
  <c r="K22" i="3" s="1"/>
  <c r="L22" i="3" s="1"/>
  <c r="M22" i="3" s="1"/>
  <c r="J23" i="3"/>
  <c r="K23" i="3" s="1"/>
  <c r="L23" i="3" s="1"/>
  <c r="M23" i="3" s="1"/>
  <c r="J24" i="3"/>
  <c r="K24" i="3" s="1"/>
  <c r="L24" i="3" s="1"/>
  <c r="M24" i="3" s="1"/>
  <c r="J25" i="3"/>
  <c r="K25" i="3" s="1"/>
  <c r="L25" i="3" s="1"/>
  <c r="M25" i="3" s="1"/>
  <c r="J2" i="3"/>
  <c r="K2" i="3" s="1"/>
  <c r="L2" i="3" s="1"/>
  <c r="B7" i="1" l="1"/>
  <c r="A7" i="1" l="1"/>
  <c r="A11" i="2"/>
  <c r="B7" i="2"/>
  <c r="B8" i="2" s="1"/>
  <c r="B9" i="2" s="1"/>
  <c r="B10" i="2" s="1"/>
  <c r="B11" i="2" s="1"/>
  <c r="A6" i="2"/>
  <c r="A5" i="2"/>
  <c r="B8" i="1"/>
  <c r="B9" i="1" s="1"/>
  <c r="B10" i="1" s="1"/>
  <c r="B11" i="1" s="1"/>
  <c r="A11" i="1"/>
  <c r="A6" i="1"/>
  <c r="A5" i="1"/>
</calcChain>
</file>

<file path=xl/comments1.xml><?xml version="1.0" encoding="utf-8"?>
<comments xmlns="http://schemas.openxmlformats.org/spreadsheetml/2006/main">
  <authors>
    <author>Doug Gerlach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Doug Gerlach:</t>
        </r>
        <r>
          <rPr>
            <sz val="9"/>
            <color indexed="81"/>
            <rFont val="Tahoma"/>
            <family val="2"/>
          </rPr>
          <t xml:space="preserve">
Enter your long-term average annual EPS growth expectation in this column.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Doug Gerlach:</t>
        </r>
        <r>
          <rPr>
            <sz val="9"/>
            <color indexed="81"/>
            <rFont val="Tahoma"/>
            <family val="2"/>
          </rPr>
          <t xml:space="preserve">
This is the 5-year growth rate to enter when starting from the Last FY EPS point on the SSG graph.</t>
        </r>
      </text>
    </comment>
  </commentList>
</comments>
</file>

<file path=xl/sharedStrings.xml><?xml version="1.0" encoding="utf-8"?>
<sst xmlns="http://schemas.openxmlformats.org/spreadsheetml/2006/main" count="74" uniqueCount="64">
  <si>
    <t>Estimated long-term growth rate:</t>
  </si>
  <si>
    <t>Enter your estimate of long-term growth trend.</t>
  </si>
  <si>
    <t>Calculated EPS for 2021</t>
  </si>
  <si>
    <t>Calculated EPS for 2022</t>
  </si>
  <si>
    <t>Calculated EPS for 2023</t>
  </si>
  <si>
    <t>Calculated EPS for 2024</t>
  </si>
  <si>
    <t>Instructions</t>
  </si>
  <si>
    <t>Enter your estimate of EPS for current fiscal year from analysts estimates, company guidance, or your judgment.</t>
  </si>
  <si>
    <t>This worksheet is protected, but no password is required. You can unprotect it in the Review menu.</t>
  </si>
  <si>
    <t>This is the resulting annualized EPS growth rate derived from 3 years of growth from the next fiscal year. When using the TK6 starting EPS projection method of Last FY, this growth rate can be entered for a more finely-tuned EPS estimate.</t>
  </si>
  <si>
    <t>This is the resulting annualized EPS growth rate derived from 4 years of growth from the next fiscal year. When using the TK6 starting EPS projection method of Last FY, this growth rate can be entered for a more finely-tuned EPS estimate.</t>
  </si>
  <si>
    <t>Enter most recent completed fiscal year (YYYY).</t>
  </si>
  <si>
    <t>Enter your estimate of long-term growth trend (%).</t>
  </si>
  <si>
    <t>Enter your estimate of EPS for current fiscal year from analysts estimates, company guidance, or your judgment ($).</t>
  </si>
  <si>
    <t>Enter your estimate of EPS for next fiscal year from analysts estimates, company guidance, or your judgment ($).</t>
  </si>
  <si>
    <t>Last completed FY:</t>
  </si>
  <si>
    <t>Prepared by Doug Gerlach (gerlach@iclub.com).</t>
  </si>
  <si>
    <t>PROJECTING FUTURE EPS FROM CURRENT &amp; NEXT FISCAL YEAR ESTIMATES</t>
  </si>
  <si>
    <t>PROJECTING FUTURE EPS FROM CURRENT FISCAL YEAR ESTIMATE</t>
  </si>
  <si>
    <t>Enter actual EPS from most recent fiscal year. This is your starting point for growth projection in Toolkit 6.</t>
  </si>
  <si>
    <t>Enter actual EPS from most recent fiscal year ($). This is your starting point for growth projection in Toolkit 6.</t>
  </si>
  <si>
    <t>Symbol</t>
  </si>
  <si>
    <t>Company Name</t>
  </si>
  <si>
    <t>EPS Est Next Year</t>
  </si>
  <si>
    <t>Earnings Date</t>
  </si>
  <si>
    <t>ULTA</t>
  </si>
  <si>
    <t>Ulta Beauty, Inc.</t>
  </si>
  <si>
    <t>May 29, 2020 - May 29, 2020</t>
  </si>
  <si>
    <t>TSCO</t>
  </si>
  <si>
    <t>Tractor Supply Company</t>
  </si>
  <si>
    <t>Jul 23, 2020 - Jul 27, 2020</t>
  </si>
  <si>
    <t>SYK</t>
  </si>
  <si>
    <t>Stryker Corporation</t>
  </si>
  <si>
    <t>Jul 23, 2020 - Jul 28, 2020</t>
  </si>
  <si>
    <t>SHW</t>
  </si>
  <si>
    <t>The Sherwin-Williams Company</t>
  </si>
  <si>
    <t>Jul 21, 2020 - Jul 27, 2020</t>
  </si>
  <si>
    <t>PG</t>
  </si>
  <si>
    <t>The Procter &amp; Gamble Company</t>
  </si>
  <si>
    <t>Jul 28, 2020 - Aug 03, 2020</t>
  </si>
  <si>
    <t>NFLX</t>
  </si>
  <si>
    <t>Netflix, Inc.</t>
  </si>
  <si>
    <t>Jul 15, 2020 - Jul 21, 2020</t>
  </si>
  <si>
    <t>FAST</t>
  </si>
  <si>
    <t>Fastenal Company</t>
  </si>
  <si>
    <t>Jul 14, 2020 - Jul 14, 2020</t>
  </si>
  <si>
    <t>DIS</t>
  </si>
  <si>
    <t>The Walt Disney Company</t>
  </si>
  <si>
    <t>Aug 04, 2020 - Aug 10, 2020</t>
  </si>
  <si>
    <t>CTSH</t>
  </si>
  <si>
    <t>Cognizant Technology Solutions Corporation</t>
  </si>
  <si>
    <t>Jul 29, 2020 - Aug 03, 2020</t>
  </si>
  <si>
    <t>CMCSA</t>
  </si>
  <si>
    <t>Comcast Corporation</t>
  </si>
  <si>
    <t>BABA</t>
  </si>
  <si>
    <t>Alibaba Group Holding Limited</t>
  </si>
  <si>
    <t>May 13, 2020 - May 18, 2020</t>
  </si>
  <si>
    <t>EPS (TTM)</t>
  </si>
  <si>
    <t>Your EPS Growth Rate</t>
  </si>
  <si>
    <t>Calc EPS for Year 3</t>
  </si>
  <si>
    <t>Calc EPS for Year 4</t>
  </si>
  <si>
    <t>Calc EPS for Year 5</t>
  </si>
  <si>
    <t>EPS (Last FY)</t>
  </si>
  <si>
    <t>Avg 5-year EPS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</si>
</sst>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64" fontId="2" fillId="0" borderId="0" xfId="2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165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164" fontId="0" fillId="2" borderId="0" xfId="2" applyNumberFormat="1" applyFont="1" applyFill="1" applyAlignment="1">
      <alignment horizontal="center"/>
    </xf>
    <xf numFmtId="9" fontId="0" fillId="2" borderId="0" xfId="2" applyFont="1" applyFill="1" applyAlignment="1">
      <alignment horizontal="center"/>
    </xf>
    <xf numFmtId="0" fontId="2" fillId="3" borderId="0" xfId="0" applyFont="1" applyFill="1" applyAlignment="1">
      <alignment wrapText="1"/>
    </xf>
    <xf numFmtId="165" fontId="2" fillId="3" borderId="0" xfId="0" applyNumberFormat="1" applyFont="1" applyFill="1" applyAlignment="1">
      <alignment horizontal="center" wrapText="1"/>
    </xf>
    <xf numFmtId="9" fontId="2" fillId="3" borderId="0" xfId="2" applyFont="1" applyFill="1" applyAlignment="1">
      <alignment horizontal="center" wrapText="1"/>
    </xf>
    <xf numFmtId="0" fontId="2" fillId="3" borderId="0" xfId="0" applyFont="1" applyFill="1" applyAlignment="1" applyProtection="1">
      <alignment horizontal="center" vertical="center" wrapText="1"/>
    </xf>
    <xf numFmtId="0" fontId="0" fillId="4" borderId="0" xfId="0" applyFill="1"/>
    <xf numFmtId="165" fontId="0" fillId="4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1" fillId="0" borderId="0" xfId="2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14</xdr:row>
      <xdr:rowOff>83820</xdr:rowOff>
    </xdr:from>
    <xdr:to>
      <xdr:col>4</xdr:col>
      <xdr:colOff>701040</xdr:colOff>
      <xdr:row>27</xdr:row>
      <xdr:rowOff>45720</xdr:rowOff>
    </xdr:to>
    <xdr:sp macro="" textlink="">
      <xdr:nvSpPr>
        <xdr:cNvPr id="2" name="TextBox 1"/>
        <xdr:cNvSpPr txBox="1"/>
      </xdr:nvSpPr>
      <xdr:spPr>
        <a:xfrm>
          <a:off x="220980" y="2827020"/>
          <a:ext cx="6576060" cy="2339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Create Yahoo!</a:t>
          </a:r>
          <a:r>
            <a:rPr lang="en-US" sz="1100" baseline="0"/>
            <a:t> Finance Portfolio view with columns as above.</a:t>
          </a:r>
        </a:p>
        <a:p>
          <a:r>
            <a:rPr lang="en-US" sz="1100" baseline="0"/>
            <a:t>2. Copy data from website, then p</a:t>
          </a:r>
          <a:r>
            <a:rPr lang="en-US" sz="1100"/>
            <a:t>aste companies (Paste</a:t>
          </a:r>
          <a:r>
            <a:rPr lang="en-US" sz="1100" baseline="0"/>
            <a:t> Special &gt; </a:t>
          </a:r>
          <a:r>
            <a:rPr lang="en-US" sz="1100"/>
            <a:t>Text</a:t>
          </a:r>
          <a:r>
            <a:rPr lang="en-US" sz="1100" baseline="0"/>
            <a:t> only) </a:t>
          </a:r>
          <a:r>
            <a:rPr lang="en-US" sz="1100"/>
            <a:t>above.</a:t>
          </a:r>
          <a:r>
            <a:rPr lang="en-US" sz="1100" baseline="0"/>
            <a:t> </a:t>
          </a:r>
        </a:p>
        <a:p>
          <a:r>
            <a:rPr lang="en-US" sz="1100" baseline="0"/>
            <a:t>3. Enter EPS (Last FY) &amp; Your EPS Growth Rate (highlighted in yellow).</a:t>
          </a:r>
        </a:p>
        <a:p>
          <a:r>
            <a:rPr lang="en-US" sz="1100" baseline="0"/>
            <a:t>4. Enter Avg 5-Year EPS Growth Rate in TK6 or SSG Plus Page 1 Visual Analysis (make sure starting point is Last FY).</a:t>
          </a:r>
        </a:p>
        <a:p>
          <a:endParaRPr lang="en-US" sz="1100" baseline="0"/>
        </a:p>
        <a:p>
          <a:r>
            <a:rPr lang="en-US" sz="1100" baseline="0"/>
            <a:t>NOTES:</a:t>
          </a:r>
        </a:p>
        <a:p>
          <a:r>
            <a:rPr lang="en-US" sz="1100" baseline="0"/>
            <a:t>Calculations don't work when starting from year with negative EPS.</a:t>
          </a:r>
        </a:p>
        <a:p>
          <a:r>
            <a:rPr lang="en-US" sz="1100" baseline="0"/>
            <a:t>Copy rows down to add more companies. Do NOT overwrite formulas!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worksheet is protected, but no password is required. You can unprotect it in the Review menu when copying rows or making changes.</a:t>
          </a:r>
          <a:r>
            <a:rPr lang="en-US"/>
            <a:t> </a:t>
          </a:r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3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4.4" x14ac:dyDescent="0.3"/>
  <cols>
    <col min="1" max="1" width="8.88671875" style="25" customWidth="1"/>
    <col min="2" max="2" width="40.21875" style="25" customWidth="1"/>
    <col min="3" max="3" width="28.44140625" style="25" customWidth="1"/>
    <col min="4" max="4" width="11.33203125" style="26" customWidth="1"/>
    <col min="5" max="5" width="12" style="26" customWidth="1"/>
    <col min="6" max="7" width="1" style="26" customWidth="1"/>
    <col min="8" max="8" width="11.21875" style="27" customWidth="1"/>
    <col min="9" max="9" width="14.6640625" style="20" customWidth="1"/>
    <col min="10" max="10" width="14" style="18" customWidth="1"/>
    <col min="11" max="11" width="13.33203125" style="18" customWidth="1"/>
    <col min="12" max="12" width="13.5546875" style="18" customWidth="1"/>
    <col min="13" max="13" width="18" style="18" customWidth="1"/>
  </cols>
  <sheetData>
    <row r="1" spans="1:13" s="21" customFormat="1" ht="28.8" x14ac:dyDescent="0.3">
      <c r="A1" s="21" t="s">
        <v>21</v>
      </c>
      <c r="B1" s="21" t="s">
        <v>22</v>
      </c>
      <c r="C1" s="21" t="s">
        <v>24</v>
      </c>
      <c r="D1" s="22" t="s">
        <v>57</v>
      </c>
      <c r="E1" s="22" t="s">
        <v>23</v>
      </c>
      <c r="F1" s="22"/>
      <c r="G1" s="22"/>
      <c r="H1" s="22" t="s">
        <v>62</v>
      </c>
      <c r="I1" s="23" t="s">
        <v>58</v>
      </c>
      <c r="J1" s="24" t="s">
        <v>59</v>
      </c>
      <c r="K1" s="24" t="s">
        <v>60</v>
      </c>
      <c r="L1" s="24" t="s">
        <v>61</v>
      </c>
      <c r="M1" s="24" t="s">
        <v>63</v>
      </c>
    </row>
    <row r="2" spans="1:13" x14ac:dyDescent="0.3">
      <c r="A2" s="25" t="s">
        <v>54</v>
      </c>
      <c r="B2" s="25" t="s">
        <v>55</v>
      </c>
      <c r="C2" s="25" t="s">
        <v>56</v>
      </c>
      <c r="D2" s="26">
        <v>3.5</v>
      </c>
      <c r="E2" s="26">
        <v>8.4700000000000006</v>
      </c>
      <c r="H2" s="27">
        <v>4.97</v>
      </c>
      <c r="I2" s="19">
        <v>0.15</v>
      </c>
      <c r="J2" s="14">
        <f>H2+(H2*$I2)</f>
        <v>5.7154999999999996</v>
      </c>
      <c r="K2" s="14">
        <f>J2+(J2*$I2)</f>
        <v>6.5728249999999999</v>
      </c>
      <c r="L2" s="14">
        <f>K2+(K2*$I2)</f>
        <v>7.5587487499999995</v>
      </c>
      <c r="M2" s="28">
        <f>(L2/H2)^(1/(6-1))-1</f>
        <v>8.7473553892344347E-2</v>
      </c>
    </row>
    <row r="3" spans="1:13" x14ac:dyDescent="0.3">
      <c r="A3" s="25" t="s">
        <v>52</v>
      </c>
      <c r="B3" s="25" t="s">
        <v>53</v>
      </c>
      <c r="C3" s="25" t="s">
        <v>30</v>
      </c>
      <c r="D3" s="26">
        <v>2.52</v>
      </c>
      <c r="E3" s="26">
        <v>2.93</v>
      </c>
      <c r="H3" s="27">
        <v>2.83</v>
      </c>
      <c r="I3" s="19">
        <v>0.12</v>
      </c>
      <c r="J3" s="14">
        <f>H3+(H3*$I3)</f>
        <v>3.1696</v>
      </c>
      <c r="K3" s="14">
        <f>J3+(J3*$I3)</f>
        <v>3.5499519999999998</v>
      </c>
      <c r="L3" s="14">
        <f>K3+(K3*$I3)</f>
        <v>3.9759462399999999</v>
      </c>
      <c r="M3" s="28">
        <f>(L3/H3)^(1/(6-1))-1</f>
        <v>7.0362323431254703E-2</v>
      </c>
    </row>
    <row r="4" spans="1:13" x14ac:dyDescent="0.3">
      <c r="A4" s="25" t="s">
        <v>49</v>
      </c>
      <c r="B4" s="25" t="s">
        <v>50</v>
      </c>
      <c r="C4" s="25" t="s">
        <v>51</v>
      </c>
      <c r="D4" s="26">
        <v>3.19</v>
      </c>
      <c r="E4" s="26">
        <v>4.1100000000000003</v>
      </c>
      <c r="H4" s="27">
        <v>3.29</v>
      </c>
      <c r="I4" s="19">
        <v>0.12</v>
      </c>
      <c r="J4" s="14">
        <f>H4+(H4*$I4)</f>
        <v>3.6848000000000001</v>
      </c>
      <c r="K4" s="14">
        <f>J4+(J4*$I4)</f>
        <v>4.126976</v>
      </c>
      <c r="L4" s="14">
        <f>K4+(K4*$I4)</f>
        <v>4.6222131199999996</v>
      </c>
      <c r="M4" s="28">
        <f>(L4/H4)^(1/(6-1))-1</f>
        <v>7.0362323431254703E-2</v>
      </c>
    </row>
    <row r="5" spans="1:13" x14ac:dyDescent="0.3">
      <c r="A5" s="25" t="s">
        <v>46</v>
      </c>
      <c r="B5" s="25" t="s">
        <v>47</v>
      </c>
      <c r="C5" s="25" t="s">
        <v>48</v>
      </c>
      <c r="D5" s="26">
        <v>2.97</v>
      </c>
      <c r="E5" s="26">
        <v>4.49</v>
      </c>
      <c r="H5" s="27">
        <v>6.27</v>
      </c>
      <c r="I5" s="19">
        <v>2.5000000000000001E-2</v>
      </c>
      <c r="J5" s="14">
        <f>H5+(H5*$I5)</f>
        <v>6.4267499999999993</v>
      </c>
      <c r="K5" s="14">
        <f>J5+(J5*$I5)</f>
        <v>6.5874187499999994</v>
      </c>
      <c r="L5" s="14">
        <f>K5+(K5*$I5)</f>
        <v>6.7521042187499996</v>
      </c>
      <c r="M5" s="28">
        <f>(L5/H5)^(1/(6-1))-1</f>
        <v>1.492586209411173E-2</v>
      </c>
    </row>
    <row r="6" spans="1:13" x14ac:dyDescent="0.3">
      <c r="A6" s="25" t="s">
        <v>43</v>
      </c>
      <c r="B6" s="25" t="s">
        <v>44</v>
      </c>
      <c r="C6" s="25" t="s">
        <v>45</v>
      </c>
      <c r="D6" s="26">
        <v>1.39</v>
      </c>
      <c r="E6" s="26">
        <v>1.38</v>
      </c>
      <c r="H6" s="27">
        <v>1.38</v>
      </c>
      <c r="I6" s="19">
        <v>6.2E-2</v>
      </c>
      <c r="J6" s="14">
        <f>H6+(H6*$I6)</f>
        <v>1.46556</v>
      </c>
      <c r="K6" s="14">
        <f>J6+(J6*$I6)</f>
        <v>1.5564247199999999</v>
      </c>
      <c r="L6" s="14">
        <f>K6+(K6*$I6)</f>
        <v>1.6529230526399998</v>
      </c>
      <c r="M6" s="28">
        <f>(L6/H6)^(1/(6-1))-1</f>
        <v>3.6751589906584226E-2</v>
      </c>
    </row>
    <row r="7" spans="1:13" x14ac:dyDescent="0.3">
      <c r="A7" s="25" t="s">
        <v>40</v>
      </c>
      <c r="B7" s="25" t="s">
        <v>41</v>
      </c>
      <c r="C7" s="25" t="s">
        <v>42</v>
      </c>
      <c r="D7" s="26">
        <v>4.9400000000000004</v>
      </c>
      <c r="E7" s="26">
        <v>8.59</v>
      </c>
      <c r="H7" s="27">
        <v>4.13</v>
      </c>
      <c r="I7" s="19">
        <v>0.2</v>
      </c>
      <c r="J7" s="14">
        <f>H7+(H7*$I7)</f>
        <v>4.9559999999999995</v>
      </c>
      <c r="K7" s="14">
        <f>J7+(J7*$I7)</f>
        <v>5.9471999999999996</v>
      </c>
      <c r="L7" s="14">
        <f>K7+(K7*$I7)</f>
        <v>7.1366399999999999</v>
      </c>
      <c r="M7" s="28">
        <f>(L7/H7)^(1/(6-1))-1</f>
        <v>0.11560062172982755</v>
      </c>
    </row>
    <row r="8" spans="1:13" x14ac:dyDescent="0.3">
      <c r="A8" s="25" t="s">
        <v>37</v>
      </c>
      <c r="B8" s="25" t="s">
        <v>38</v>
      </c>
      <c r="C8" s="25" t="s">
        <v>39</v>
      </c>
      <c r="D8" s="26">
        <v>1.86</v>
      </c>
      <c r="E8" s="26">
        <v>5.2</v>
      </c>
      <c r="H8" s="27">
        <v>1.43</v>
      </c>
      <c r="I8" s="19">
        <v>7.4999999999999997E-2</v>
      </c>
      <c r="J8" s="14">
        <f>H8+(H8*$I8)</f>
        <v>1.53725</v>
      </c>
      <c r="K8" s="14">
        <f>J8+(J8*$I8)</f>
        <v>1.65254375</v>
      </c>
      <c r="L8" s="14">
        <f>K8+(K8*$I8)</f>
        <v>1.7764845312499999</v>
      </c>
      <c r="M8" s="28">
        <f>(L8/H8)^(1/(6-1))-1</f>
        <v>4.4347613275091735E-2</v>
      </c>
    </row>
    <row r="9" spans="1:13" x14ac:dyDescent="0.3">
      <c r="A9" s="25" t="s">
        <v>34</v>
      </c>
      <c r="B9" s="25" t="s">
        <v>35</v>
      </c>
      <c r="C9" s="25" t="s">
        <v>36</v>
      </c>
      <c r="D9" s="26">
        <v>17.34</v>
      </c>
      <c r="E9" s="26">
        <v>23.77</v>
      </c>
      <c r="H9" s="27">
        <v>16.79</v>
      </c>
      <c r="I9" s="19">
        <v>7.0000000000000007E-2</v>
      </c>
      <c r="J9" s="14">
        <f>H9+(H9*$I9)</f>
        <v>17.965299999999999</v>
      </c>
      <c r="K9" s="14">
        <f>J9+(J9*$I9)</f>
        <v>19.222870999999998</v>
      </c>
      <c r="L9" s="14">
        <f>K9+(K9*$I9)</f>
        <v>20.568471969999997</v>
      </c>
      <c r="M9" s="28">
        <f>(L9/H9)^(1/(6-1))-1</f>
        <v>4.1430437794210739E-2</v>
      </c>
    </row>
    <row r="10" spans="1:13" x14ac:dyDescent="0.3">
      <c r="A10" s="25" t="s">
        <v>31</v>
      </c>
      <c r="B10" s="25" t="s">
        <v>32</v>
      </c>
      <c r="C10" s="25" t="s">
        <v>33</v>
      </c>
      <c r="D10" s="26">
        <v>5.69</v>
      </c>
      <c r="E10" s="26">
        <v>8.8000000000000007</v>
      </c>
      <c r="H10" s="27">
        <v>5.48</v>
      </c>
      <c r="I10" s="19">
        <v>0.12</v>
      </c>
      <c r="J10" s="14">
        <f>H10+(H10*$I10)</f>
        <v>6.1376000000000008</v>
      </c>
      <c r="K10" s="14">
        <f>J10+(J10*$I10)</f>
        <v>6.8741120000000011</v>
      </c>
      <c r="L10" s="14">
        <f>K10+(K10*$I10)</f>
        <v>7.6990054400000014</v>
      </c>
      <c r="M10" s="28">
        <f>(L10/H10)^(1/(6-1))-1</f>
        <v>7.0362323431254703E-2</v>
      </c>
    </row>
    <row r="11" spans="1:13" x14ac:dyDescent="0.3">
      <c r="A11" s="25" t="s">
        <v>28</v>
      </c>
      <c r="B11" s="25" t="s">
        <v>29</v>
      </c>
      <c r="C11" s="25" t="s">
        <v>30</v>
      </c>
      <c r="D11" s="26">
        <v>4.76</v>
      </c>
      <c r="E11" s="26">
        <v>5.36</v>
      </c>
      <c r="H11" s="27">
        <v>4.66</v>
      </c>
      <c r="I11" s="19">
        <v>0.10199999999999999</v>
      </c>
      <c r="J11" s="14">
        <f>H11+(H11*$I11)</f>
        <v>5.1353200000000001</v>
      </c>
      <c r="K11" s="14">
        <f>J11+(J11*$I11)</f>
        <v>5.6591226399999996</v>
      </c>
      <c r="L11" s="14">
        <f>K11+(K11*$I11)</f>
        <v>6.2363531492799993</v>
      </c>
      <c r="M11" s="28">
        <f>(L11/H11)^(1/(6-1))-1</f>
        <v>6.0007545440180721E-2</v>
      </c>
    </row>
    <row r="12" spans="1:13" x14ac:dyDescent="0.3">
      <c r="A12" s="25" t="s">
        <v>25</v>
      </c>
      <c r="B12" s="25" t="s">
        <v>26</v>
      </c>
      <c r="C12" s="25" t="s">
        <v>27</v>
      </c>
      <c r="D12" s="26">
        <v>12.15</v>
      </c>
      <c r="E12" s="26">
        <v>11.6</v>
      </c>
      <c r="H12" s="27">
        <v>12.15</v>
      </c>
      <c r="I12" s="19">
        <v>0.16</v>
      </c>
      <c r="J12" s="14">
        <f>H12+(H12*$I12)</f>
        <v>14.094000000000001</v>
      </c>
      <c r="K12" s="14">
        <f>J12+(J12*$I12)</f>
        <v>16.349040000000002</v>
      </c>
      <c r="L12" s="14">
        <f>K12+(K12*$I12)</f>
        <v>18.964886400000005</v>
      </c>
      <c r="M12" s="28">
        <f>(L12/H12)^(1/(6-1))-1</f>
        <v>9.3137501355315733E-2</v>
      </c>
    </row>
    <row r="13" spans="1:13" x14ac:dyDescent="0.3">
      <c r="J13" s="14">
        <f t="shared" ref="J13:J25" si="0">H13+(H13*$I13)</f>
        <v>0</v>
      </c>
      <c r="K13" s="14">
        <f t="shared" ref="K13:L13" si="1">J13+(J13*$I13)</f>
        <v>0</v>
      </c>
      <c r="L13" s="14">
        <f t="shared" si="1"/>
        <v>0</v>
      </c>
      <c r="M13" s="28" t="e">
        <f t="shared" ref="M13:M25" si="2">(L13/H13)^(1/(6-1))-1</f>
        <v>#DIV/0!</v>
      </c>
    </row>
    <row r="14" spans="1:13" x14ac:dyDescent="0.3">
      <c r="J14" s="14">
        <f t="shared" si="0"/>
        <v>0</v>
      </c>
      <c r="K14" s="14">
        <f t="shared" ref="K14:L14" si="3">J14+(J14*$I14)</f>
        <v>0</v>
      </c>
      <c r="L14" s="14">
        <f t="shared" si="3"/>
        <v>0</v>
      </c>
      <c r="M14" s="28" t="e">
        <f t="shared" si="2"/>
        <v>#DIV/0!</v>
      </c>
    </row>
    <row r="15" spans="1:13" x14ac:dyDescent="0.3">
      <c r="J15" s="14">
        <f t="shared" si="0"/>
        <v>0</v>
      </c>
      <c r="K15" s="14">
        <f t="shared" ref="K15:L15" si="4">J15+(J15*$I15)</f>
        <v>0</v>
      </c>
      <c r="L15" s="14">
        <f t="shared" si="4"/>
        <v>0</v>
      </c>
      <c r="M15" s="28" t="e">
        <f t="shared" si="2"/>
        <v>#DIV/0!</v>
      </c>
    </row>
    <row r="16" spans="1:13" x14ac:dyDescent="0.3">
      <c r="J16" s="14">
        <f t="shared" si="0"/>
        <v>0</v>
      </c>
      <c r="K16" s="14">
        <f t="shared" ref="K16:L16" si="5">J16+(J16*$I16)</f>
        <v>0</v>
      </c>
      <c r="L16" s="14">
        <f t="shared" si="5"/>
        <v>0</v>
      </c>
      <c r="M16" s="28" t="e">
        <f t="shared" si="2"/>
        <v>#DIV/0!</v>
      </c>
    </row>
    <row r="17" spans="10:13" x14ac:dyDescent="0.3">
      <c r="J17" s="14">
        <f t="shared" si="0"/>
        <v>0</v>
      </c>
      <c r="K17" s="14">
        <f t="shared" ref="K17:L17" si="6">J17+(J17*$I17)</f>
        <v>0</v>
      </c>
      <c r="L17" s="14">
        <f t="shared" si="6"/>
        <v>0</v>
      </c>
      <c r="M17" s="28" t="e">
        <f t="shared" si="2"/>
        <v>#DIV/0!</v>
      </c>
    </row>
    <row r="18" spans="10:13" x14ac:dyDescent="0.3">
      <c r="J18" s="14">
        <f t="shared" si="0"/>
        <v>0</v>
      </c>
      <c r="K18" s="14">
        <f t="shared" ref="K18:L18" si="7">J18+(J18*$I18)</f>
        <v>0</v>
      </c>
      <c r="L18" s="14">
        <f t="shared" si="7"/>
        <v>0</v>
      </c>
      <c r="M18" s="28" t="e">
        <f t="shared" si="2"/>
        <v>#DIV/0!</v>
      </c>
    </row>
    <row r="19" spans="10:13" x14ac:dyDescent="0.3">
      <c r="J19" s="14">
        <f t="shared" si="0"/>
        <v>0</v>
      </c>
      <c r="K19" s="14">
        <f t="shared" ref="K19:L19" si="8">J19+(J19*$I19)</f>
        <v>0</v>
      </c>
      <c r="L19" s="14">
        <f t="shared" si="8"/>
        <v>0</v>
      </c>
      <c r="M19" s="28" t="e">
        <f t="shared" si="2"/>
        <v>#DIV/0!</v>
      </c>
    </row>
    <row r="20" spans="10:13" x14ac:dyDescent="0.3">
      <c r="J20" s="14">
        <f t="shared" si="0"/>
        <v>0</v>
      </c>
      <c r="K20" s="14">
        <f t="shared" ref="K20:L20" si="9">J20+(J20*$I20)</f>
        <v>0</v>
      </c>
      <c r="L20" s="14">
        <f t="shared" si="9"/>
        <v>0</v>
      </c>
      <c r="M20" s="28" t="e">
        <f t="shared" si="2"/>
        <v>#DIV/0!</v>
      </c>
    </row>
    <row r="21" spans="10:13" x14ac:dyDescent="0.3">
      <c r="J21" s="14">
        <f t="shared" si="0"/>
        <v>0</v>
      </c>
      <c r="K21" s="14">
        <f t="shared" ref="K21:L21" si="10">J21+(J21*$I21)</f>
        <v>0</v>
      </c>
      <c r="L21" s="14">
        <f t="shared" si="10"/>
        <v>0</v>
      </c>
      <c r="M21" s="28" t="e">
        <f t="shared" si="2"/>
        <v>#DIV/0!</v>
      </c>
    </row>
    <row r="22" spans="10:13" x14ac:dyDescent="0.3">
      <c r="J22" s="14">
        <f t="shared" si="0"/>
        <v>0</v>
      </c>
      <c r="K22" s="14">
        <f t="shared" ref="K22:L22" si="11">J22+(J22*$I22)</f>
        <v>0</v>
      </c>
      <c r="L22" s="14">
        <f t="shared" si="11"/>
        <v>0</v>
      </c>
      <c r="M22" s="28" t="e">
        <f t="shared" si="2"/>
        <v>#DIV/0!</v>
      </c>
    </row>
    <row r="23" spans="10:13" x14ac:dyDescent="0.3">
      <c r="J23" s="14">
        <f t="shared" si="0"/>
        <v>0</v>
      </c>
      <c r="K23" s="14">
        <f t="shared" ref="K23:L23" si="12">J23+(J23*$I23)</f>
        <v>0</v>
      </c>
      <c r="L23" s="14">
        <f t="shared" si="12"/>
        <v>0</v>
      </c>
      <c r="M23" s="28" t="e">
        <f t="shared" si="2"/>
        <v>#DIV/0!</v>
      </c>
    </row>
    <row r="24" spans="10:13" x14ac:dyDescent="0.3">
      <c r="J24" s="14">
        <f t="shared" si="0"/>
        <v>0</v>
      </c>
      <c r="K24" s="14">
        <f t="shared" ref="K24:L24" si="13">J24+(J24*$I24)</f>
        <v>0</v>
      </c>
      <c r="L24" s="14">
        <f t="shared" si="13"/>
        <v>0</v>
      </c>
      <c r="M24" s="28" t="e">
        <f t="shared" si="2"/>
        <v>#DIV/0!</v>
      </c>
    </row>
    <row r="25" spans="10:13" x14ac:dyDescent="0.3">
      <c r="J25" s="14">
        <f t="shared" si="0"/>
        <v>0</v>
      </c>
      <c r="K25" s="14">
        <f t="shared" ref="K25:L25" si="14">J25+(J25*$I25)</f>
        <v>0</v>
      </c>
      <c r="L25" s="14">
        <f t="shared" si="14"/>
        <v>0</v>
      </c>
      <c r="M25" s="28" t="e">
        <f t="shared" si="2"/>
        <v>#DIV/0!</v>
      </c>
    </row>
    <row r="26" spans="10:13" x14ac:dyDescent="0.3">
      <c r="J26" s="14">
        <f>H26+(H26*$I26)</f>
        <v>0</v>
      </c>
      <c r="K26" s="14">
        <f>J26+(J26*$I26)</f>
        <v>0</v>
      </c>
      <c r="L26" s="14">
        <f>K26+(K26*$I26)</f>
        <v>0</v>
      </c>
      <c r="M26" s="28" t="e">
        <f>(L26/H26)^(1/(6-1))-1</f>
        <v>#DIV/0!</v>
      </c>
    </row>
    <row r="27" spans="10:13" x14ac:dyDescent="0.3">
      <c r="J27" s="14">
        <f t="shared" ref="J27:J33" si="15">H27+(H27*$I27)</f>
        <v>0</v>
      </c>
      <c r="K27" s="14">
        <f t="shared" ref="K27:L27" si="16">J27+(J27*$I27)</f>
        <v>0</v>
      </c>
      <c r="L27" s="14">
        <f t="shared" si="16"/>
        <v>0</v>
      </c>
      <c r="M27" s="28" t="e">
        <f t="shared" ref="M27:M33" si="17">(L27/H27)^(1/(6-1))-1</f>
        <v>#DIV/0!</v>
      </c>
    </row>
    <row r="28" spans="10:13" x14ac:dyDescent="0.3">
      <c r="J28" s="14">
        <f t="shared" si="15"/>
        <v>0</v>
      </c>
      <c r="K28" s="14">
        <f t="shared" ref="K28:L28" si="18">J28+(J28*$I28)</f>
        <v>0</v>
      </c>
      <c r="L28" s="14">
        <f t="shared" si="18"/>
        <v>0</v>
      </c>
      <c r="M28" s="28" t="e">
        <f t="shared" si="17"/>
        <v>#DIV/0!</v>
      </c>
    </row>
    <row r="29" spans="10:13" x14ac:dyDescent="0.3">
      <c r="J29" s="14">
        <f t="shared" si="15"/>
        <v>0</v>
      </c>
      <c r="K29" s="14">
        <f t="shared" ref="K29:L29" si="19">J29+(J29*$I29)</f>
        <v>0</v>
      </c>
      <c r="L29" s="14">
        <f t="shared" si="19"/>
        <v>0</v>
      </c>
      <c r="M29" s="28" t="e">
        <f t="shared" si="17"/>
        <v>#DIV/0!</v>
      </c>
    </row>
    <row r="30" spans="10:13" x14ac:dyDescent="0.3">
      <c r="J30" s="14">
        <f t="shared" si="15"/>
        <v>0</v>
      </c>
      <c r="K30" s="14">
        <f t="shared" ref="K30:L30" si="20">J30+(J30*$I30)</f>
        <v>0</v>
      </c>
      <c r="L30" s="14">
        <f t="shared" si="20"/>
        <v>0</v>
      </c>
      <c r="M30" s="28" t="e">
        <f t="shared" si="17"/>
        <v>#DIV/0!</v>
      </c>
    </row>
    <row r="31" spans="10:13" x14ac:dyDescent="0.3">
      <c r="J31" s="14">
        <f t="shared" si="15"/>
        <v>0</v>
      </c>
      <c r="K31" s="14">
        <f t="shared" ref="K31:L31" si="21">J31+(J31*$I31)</f>
        <v>0</v>
      </c>
      <c r="L31" s="14">
        <f t="shared" si="21"/>
        <v>0</v>
      </c>
      <c r="M31" s="28" t="e">
        <f t="shared" si="17"/>
        <v>#DIV/0!</v>
      </c>
    </row>
    <row r="32" spans="10:13" x14ac:dyDescent="0.3">
      <c r="J32" s="14">
        <f t="shared" si="15"/>
        <v>0</v>
      </c>
      <c r="K32" s="14">
        <f t="shared" ref="K32:L32" si="22">J32+(J32*$I32)</f>
        <v>0</v>
      </c>
      <c r="L32" s="14">
        <f t="shared" si="22"/>
        <v>0</v>
      </c>
      <c r="M32" s="28" t="e">
        <f t="shared" si="17"/>
        <v>#DIV/0!</v>
      </c>
    </row>
    <row r="33" spans="10:13" x14ac:dyDescent="0.3">
      <c r="J33" s="14">
        <f t="shared" si="15"/>
        <v>0</v>
      </c>
      <c r="K33" s="14">
        <f t="shared" ref="K33:L33" si="23">J33+(J33*$I33)</f>
        <v>0</v>
      </c>
      <c r="L33" s="14">
        <f t="shared" si="23"/>
        <v>0</v>
      </c>
      <c r="M33" s="28" t="e">
        <f t="shared" si="17"/>
        <v>#DIV/0!</v>
      </c>
    </row>
  </sheetData>
  <sortState ref="A2:E22">
    <sortCondition ref="A2:A22"/>
  </sortState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15" zoomScaleNormal="115" workbookViewId="0">
      <selection activeCell="C13" sqref="C13"/>
    </sheetView>
  </sheetViews>
  <sheetFormatPr defaultColWidth="8.88671875" defaultRowHeight="14.4" x14ac:dyDescent="0.3"/>
  <cols>
    <col min="1" max="1" width="41.6640625" style="4" customWidth="1"/>
    <col min="2" max="2" width="8.88671875" style="4"/>
    <col min="3" max="3" width="53.33203125" style="4" customWidth="1"/>
    <col min="4" max="16384" width="8.88671875" style="4"/>
  </cols>
  <sheetData>
    <row r="1" spans="1:3" ht="18" x14ac:dyDescent="0.35">
      <c r="A1" s="3" t="s">
        <v>17</v>
      </c>
    </row>
    <row r="2" spans="1:3" ht="15" thickBot="1" x14ac:dyDescent="0.35">
      <c r="C2" s="5" t="s">
        <v>6</v>
      </c>
    </row>
    <row r="3" spans="1:3" ht="15" thickBot="1" x14ac:dyDescent="0.35">
      <c r="A3" s="6" t="s">
        <v>15</v>
      </c>
      <c r="B3" s="9">
        <v>2019</v>
      </c>
      <c r="C3" s="10" t="s">
        <v>11</v>
      </c>
    </row>
    <row r="4" spans="1:3" ht="15" thickBot="1" x14ac:dyDescent="0.35">
      <c r="A4" s="6" t="s">
        <v>0</v>
      </c>
      <c r="B4" s="11">
        <v>0.15</v>
      </c>
      <c r="C4" s="10" t="s">
        <v>12</v>
      </c>
    </row>
    <row r="5" spans="1:3" ht="29.4" thickBot="1" x14ac:dyDescent="0.35">
      <c r="A5" s="6" t="str">
        <f>CONCATENATE("Enter actual EPS for ",B3,":")</f>
        <v>Enter actual EPS for 2019:</v>
      </c>
      <c r="B5" s="1">
        <v>6.74</v>
      </c>
      <c r="C5" s="12" t="s">
        <v>20</v>
      </c>
    </row>
    <row r="6" spans="1:3" ht="29.4" thickBot="1" x14ac:dyDescent="0.35">
      <c r="A6" s="6" t="str">
        <f>CONCATENATE("Enter estimated EPS for ",B3+1,":")</f>
        <v>Enter estimated EPS for 2020:</v>
      </c>
      <c r="B6" s="2">
        <v>6</v>
      </c>
      <c r="C6" s="12" t="s">
        <v>13</v>
      </c>
    </row>
    <row r="7" spans="1:3" ht="29.4" thickBot="1" x14ac:dyDescent="0.35">
      <c r="A7" s="6" t="str">
        <f>CONCATENATE("Enter estimated EPS for ",B3+2,":")</f>
        <v>Enter estimated EPS for 2021:</v>
      </c>
      <c r="B7" s="2">
        <f>B6*B4+B6</f>
        <v>6.9</v>
      </c>
      <c r="C7" s="12" t="s">
        <v>14</v>
      </c>
    </row>
    <row r="8" spans="1:3" x14ac:dyDescent="0.3">
      <c r="A8" s="13" t="s">
        <v>3</v>
      </c>
      <c r="B8" s="14">
        <f t="shared" ref="B8:B10" si="0">B7+(B7*$B$4)</f>
        <v>7.9350000000000005</v>
      </c>
      <c r="C8" s="8"/>
    </row>
    <row r="9" spans="1:3" x14ac:dyDescent="0.3">
      <c r="A9" s="13" t="s">
        <v>4</v>
      </c>
      <c r="B9" s="14">
        <f t="shared" si="0"/>
        <v>9.1252500000000012</v>
      </c>
      <c r="C9" s="8"/>
    </row>
    <row r="10" spans="1:3" x14ac:dyDescent="0.3">
      <c r="A10" s="13" t="s">
        <v>5</v>
      </c>
      <c r="B10" s="14">
        <f t="shared" si="0"/>
        <v>10.494037500000001</v>
      </c>
      <c r="C10" s="8"/>
    </row>
    <row r="11" spans="1:3" ht="57.6" x14ac:dyDescent="0.3">
      <c r="A11" s="6" t="str">
        <f>CONCATENATE("Resulting 5-year EPS growth rate ",B3,"-",B3+5,":")</f>
        <v>Resulting 5-year EPS growth rate 2019-2024:</v>
      </c>
      <c r="B11" s="7">
        <f>(B10/B5)^(1/(6-1))-1</f>
        <v>9.2588293707485558E-2</v>
      </c>
      <c r="C11" s="12" t="s">
        <v>9</v>
      </c>
    </row>
    <row r="12" spans="1:3" x14ac:dyDescent="0.3">
      <c r="B12" s="10"/>
      <c r="C12" s="10"/>
    </row>
    <row r="13" spans="1:3" ht="28.8" x14ac:dyDescent="0.3">
      <c r="B13" s="10"/>
      <c r="C13" s="12" t="s">
        <v>8</v>
      </c>
    </row>
    <row r="15" spans="1:3" x14ac:dyDescent="0.3">
      <c r="C15" s="16" t="s">
        <v>16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15" zoomScaleNormal="115" workbookViewId="0">
      <selection activeCell="A6" sqref="A6"/>
    </sheetView>
  </sheetViews>
  <sheetFormatPr defaultColWidth="8.88671875" defaultRowHeight="14.4" x14ac:dyDescent="0.3"/>
  <cols>
    <col min="1" max="1" width="41.6640625" style="4" customWidth="1"/>
    <col min="2" max="2" width="8.88671875" style="4"/>
    <col min="3" max="3" width="52.6640625" style="4" customWidth="1"/>
    <col min="4" max="16384" width="8.88671875" style="4"/>
  </cols>
  <sheetData>
    <row r="1" spans="1:3" ht="18" x14ac:dyDescent="0.35">
      <c r="A1" s="3" t="s">
        <v>18</v>
      </c>
    </row>
    <row r="2" spans="1:3" ht="15" thickBot="1" x14ac:dyDescent="0.35">
      <c r="C2" s="5" t="s">
        <v>6</v>
      </c>
    </row>
    <row r="3" spans="1:3" ht="15" thickBot="1" x14ac:dyDescent="0.35">
      <c r="A3" s="6" t="s">
        <v>15</v>
      </c>
      <c r="B3" s="9">
        <v>2019</v>
      </c>
      <c r="C3" s="10" t="s">
        <v>11</v>
      </c>
    </row>
    <row r="4" spans="1:3" ht="15" thickBot="1" x14ac:dyDescent="0.35">
      <c r="A4" s="6" t="s">
        <v>0</v>
      </c>
      <c r="B4" s="11">
        <v>0.15</v>
      </c>
      <c r="C4" s="10" t="s">
        <v>1</v>
      </c>
    </row>
    <row r="5" spans="1:3" ht="29.4" thickBot="1" x14ac:dyDescent="0.35">
      <c r="A5" s="6" t="str">
        <f>CONCATENATE("Enter actual EPS for ",B3,":")</f>
        <v>Enter actual EPS for 2019:</v>
      </c>
      <c r="B5" s="1">
        <v>6.74</v>
      </c>
      <c r="C5" s="12" t="s">
        <v>19</v>
      </c>
    </row>
    <row r="6" spans="1:3" ht="29.4" thickBot="1" x14ac:dyDescent="0.35">
      <c r="A6" s="6" t="str">
        <f>CONCATENATE("Enter estimated EPS for ",B3+1,":")</f>
        <v>Enter estimated EPS for 2020:</v>
      </c>
      <c r="B6" s="2">
        <v>6</v>
      </c>
      <c r="C6" s="12" t="s">
        <v>7</v>
      </c>
    </row>
    <row r="7" spans="1:3" x14ac:dyDescent="0.3">
      <c r="A7" s="13" t="s">
        <v>2</v>
      </c>
      <c r="B7" s="14">
        <f>B6+(B6*$B$4)</f>
        <v>6.9</v>
      </c>
      <c r="C7" s="17"/>
    </row>
    <row r="8" spans="1:3" x14ac:dyDescent="0.3">
      <c r="A8" s="13" t="s">
        <v>3</v>
      </c>
      <c r="B8" s="14">
        <f t="shared" ref="B8:B10" si="0">B7+(B7*$B$4)</f>
        <v>7.9350000000000005</v>
      </c>
      <c r="C8" s="17"/>
    </row>
    <row r="9" spans="1:3" x14ac:dyDescent="0.3">
      <c r="A9" s="13" t="s">
        <v>4</v>
      </c>
      <c r="B9" s="14">
        <f t="shared" si="0"/>
        <v>9.1252500000000012</v>
      </c>
      <c r="C9" s="17"/>
    </row>
    <row r="10" spans="1:3" x14ac:dyDescent="0.3">
      <c r="A10" s="13" t="s">
        <v>5</v>
      </c>
      <c r="B10" s="14">
        <f t="shared" si="0"/>
        <v>10.494037500000001</v>
      </c>
      <c r="C10" s="17"/>
    </row>
    <row r="11" spans="1:3" ht="57.6" x14ac:dyDescent="0.3">
      <c r="A11" s="6" t="str">
        <f>CONCATENATE("Resulting 5-year EPS growth rate ",B3,"-",B3+5,":")</f>
        <v>Resulting 5-year EPS growth rate 2019-2024:</v>
      </c>
      <c r="B11" s="7">
        <f>(B10/B5)^(1/(6-1))-1</f>
        <v>9.2588293707485558E-2</v>
      </c>
      <c r="C11" s="12" t="s">
        <v>10</v>
      </c>
    </row>
    <row r="12" spans="1:3" x14ac:dyDescent="0.3">
      <c r="A12" s="15"/>
      <c r="B12" s="15"/>
      <c r="C12" s="15"/>
    </row>
    <row r="13" spans="1:3" ht="28.8" x14ac:dyDescent="0.3">
      <c r="A13" s="15"/>
      <c r="B13" s="15"/>
      <c r="C13" s="12" t="s">
        <v>8</v>
      </c>
    </row>
    <row r="15" spans="1:3" x14ac:dyDescent="0.3">
      <c r="C15" s="16" t="s">
        <v>16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 method</vt:lpstr>
      <vt:lpstr>3-year EPS projection method</vt:lpstr>
      <vt:lpstr>4-year EPS projection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Gerlach</dc:creator>
  <cp:lastModifiedBy>Doug Gerlach</cp:lastModifiedBy>
  <dcterms:created xsi:type="dcterms:W3CDTF">2020-04-07T21:07:54Z</dcterms:created>
  <dcterms:modified xsi:type="dcterms:W3CDTF">2020-05-11T14:09:21Z</dcterms:modified>
</cp:coreProperties>
</file>